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tabRatio="899" activeTab="5"/>
  </bookViews>
  <sheets>
    <sheet name="一般公共预算收入表" sheetId="1" r:id="rId1"/>
    <sheet name="一般公共预算支出表" sheetId="2" r:id="rId2"/>
    <sheet name="一般公共预算本级支出表" sheetId="3" r:id="rId3"/>
    <sheet name="一般公共预算本级基本支出表" sheetId="4" r:id="rId4"/>
    <sheet name="一般转移支付表" sheetId="5" r:id="rId5"/>
    <sheet name="一般公共预算税收返还及专项转移支付" sheetId="6" r:id="rId6"/>
    <sheet name="政府性基金预算收(支)表" sheetId="7" r:id="rId7"/>
    <sheet name="国有资本经营收入表" sheetId="8" r:id="rId8"/>
    <sheet name="国有资本经营支出表" sheetId="9" r:id="rId9"/>
    <sheet name="社会保险基金预算收支收入" sheetId="10" r:id="rId10"/>
    <sheet name="社会保险基金预算支出表" sheetId="11" r:id="rId11"/>
  </sheets>
  <definedNames>
    <definedName name="_xlfn.IFERROR" hidden="1">#NAME?</definedName>
    <definedName name="_xlnm.Print_Area" localSheetId="8">'国有资本经营支出表'!$A$1:$V$32</definedName>
    <definedName name="_xlnm.Print_Titles" localSheetId="7">'国有资本经营收入表'!$1:$5</definedName>
    <definedName name="_xlnm.Print_Titles" localSheetId="8">'国有资本经营支出表'!$2:$6</definedName>
    <definedName name="_xlnm.Print_Titles" localSheetId="4">'一般转移支付表'!$A:$A</definedName>
    <definedName name="_xlnm.Print_Titles" localSheetId="6">'政府性基金预算收(支)表'!$1:$5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<sst xmlns="http://schemas.openxmlformats.org/spreadsheetml/2006/main" count="953" uniqueCount="625">
  <si>
    <t xml:space="preserve">  2019年宁东一般公共预算收入表</t>
  </si>
  <si>
    <t>单位:万元</t>
  </si>
  <si>
    <t>项目</t>
  </si>
  <si>
    <t>2018年完成数</t>
  </si>
  <si>
    <t>2019年预算数</t>
  </si>
  <si>
    <t>比上年完成数增减%</t>
  </si>
  <si>
    <t>地方一般公共预算收入</t>
  </si>
  <si>
    <t>一、税收收入</t>
  </si>
  <si>
    <t xml:space="preserve">  增值税</t>
  </si>
  <si>
    <t xml:space="preserve">  营业税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</si>
  <si>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</si>
  <si>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</si>
  <si>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</si>
  <si>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</si>
  <si>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</si>
  <si>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</si>
  <si>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</si>
  <si>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</si>
  <si>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</si>
  <si>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</si>
  <si>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</si>
  <si>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</si>
  <si>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 xml:space="preserve">  环境保护税</t>
  </si>
  <si>
    <t xml:space="preserve">  其他税收收入</t>
  </si>
  <si>
    <t>二、非税收入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</si>
  <si>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</si>
  <si>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</si>
  <si>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</si>
  <si>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</si>
  <si>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国有资源（资产）有偿使用收入</t>
  </si>
  <si>
    <t xml:space="preserve">  捐赠收入</t>
  </si>
  <si>
    <t xml:space="preserve">  政府住房基金收入</t>
  </si>
  <si>
    <t xml:space="preserve">  其他收入</t>
  </si>
  <si>
    <t>2019年一般公共预算支出表</t>
  </si>
  <si>
    <t xml:space="preserve">            单位：万元</t>
  </si>
  <si>
    <t>科目编码</t>
  </si>
  <si>
    <t>功能科目</t>
  </si>
  <si>
    <t>2018年预算数</t>
  </si>
  <si>
    <t>比上年预算数增减%</t>
  </si>
  <si>
    <t>一般公共预算支出合计</t>
  </si>
  <si>
    <t>201</t>
  </si>
  <si>
    <t>一般公共服务支出</t>
  </si>
  <si>
    <t>202</t>
  </si>
  <si>
    <t>外交支出</t>
  </si>
  <si>
    <t>203</t>
  </si>
  <si>
    <t>国防支出</t>
  </si>
  <si>
    <t>204</t>
  </si>
  <si>
    <t>公共安全支出</t>
  </si>
  <si>
    <t>205</t>
  </si>
  <si>
    <t>教育支出</t>
  </si>
  <si>
    <t>206</t>
  </si>
  <si>
    <t>科学技术支出</t>
  </si>
  <si>
    <t>207</t>
  </si>
  <si>
    <t>文化旅游体育与传媒支出</t>
  </si>
  <si>
    <t>208</t>
  </si>
  <si>
    <t>社会保障和就业支出</t>
  </si>
  <si>
    <t>210</t>
  </si>
  <si>
    <t>卫生健康支出</t>
  </si>
  <si>
    <t>211</t>
  </si>
  <si>
    <t>节能环保支出</t>
  </si>
  <si>
    <t>212</t>
  </si>
  <si>
    <t>城乡社区支出</t>
  </si>
  <si>
    <t>213</t>
  </si>
  <si>
    <t>农林水支出</t>
  </si>
  <si>
    <t>214</t>
  </si>
  <si>
    <t>交通运输支出</t>
  </si>
  <si>
    <t>215</t>
  </si>
  <si>
    <t>资源勘探信息等支出</t>
  </si>
  <si>
    <t>216</t>
  </si>
  <si>
    <t>商业服务业等支出</t>
  </si>
  <si>
    <t>217</t>
  </si>
  <si>
    <t>金融支出</t>
  </si>
  <si>
    <t>220</t>
  </si>
  <si>
    <t>自然资源海洋气象等支出</t>
  </si>
  <si>
    <t>221</t>
  </si>
  <si>
    <t>住房保障支出</t>
  </si>
  <si>
    <t>222</t>
  </si>
  <si>
    <t>粮油物资储备支出</t>
  </si>
  <si>
    <t>224</t>
  </si>
  <si>
    <t>灾害防治及应急管理支出</t>
  </si>
  <si>
    <t>227</t>
  </si>
  <si>
    <t>预备费</t>
  </si>
  <si>
    <t>229</t>
  </si>
  <si>
    <t>其他支出</t>
  </si>
  <si>
    <t>230</t>
  </si>
  <si>
    <t>转移性支出</t>
  </si>
  <si>
    <t>231</t>
  </si>
  <si>
    <t>债务还本支出</t>
  </si>
  <si>
    <t>232</t>
  </si>
  <si>
    <t>债务付息支出</t>
  </si>
  <si>
    <t>233</t>
  </si>
  <si>
    <t>债务发行费用支出</t>
  </si>
  <si>
    <t>一般公共预算本级支出表</t>
  </si>
  <si>
    <t>单位:元</t>
  </si>
  <si>
    <t>功能分类科目</t>
  </si>
  <si>
    <t>合计</t>
  </si>
  <si>
    <t>基本支出</t>
  </si>
  <si>
    <t>项目支出</t>
  </si>
  <si>
    <t>科目名称</t>
  </si>
  <si>
    <t>**</t>
  </si>
  <si>
    <t/>
  </si>
  <si>
    <t>[101]宁夏宁东能源化工基地管理委员会办公室</t>
  </si>
  <si>
    <t>　[101001]宁夏宁东能源化工基地管理委员会办公室本级</t>
  </si>
  <si>
    <t>　　2010301</t>
  </si>
  <si>
    <t>行政运行</t>
  </si>
  <si>
    <t>　　2010302</t>
  </si>
  <si>
    <t>一般行政管理事务</t>
  </si>
  <si>
    <t>　　2080504</t>
  </si>
  <si>
    <t>未归口管理的行政单位离退休</t>
  </si>
  <si>
    <t>　　2080505</t>
  </si>
  <si>
    <t>机关事业单位基本养老保险缴费支出</t>
  </si>
  <si>
    <t>　　2082701</t>
  </si>
  <si>
    <t>财政对失业保险基金的补助</t>
  </si>
  <si>
    <t>　　2082702</t>
  </si>
  <si>
    <t>财政对工伤保险基金的补助</t>
  </si>
  <si>
    <t>　　2082703</t>
  </si>
  <si>
    <t>财政对生育保险基金的补助</t>
  </si>
  <si>
    <t>　　2090201</t>
  </si>
  <si>
    <t>失业保险金</t>
  </si>
  <si>
    <t>　　2101101</t>
  </si>
  <si>
    <t>行政单位医疗</t>
  </si>
  <si>
    <t>　　2210201</t>
  </si>
  <si>
    <t>住房公积金</t>
  </si>
  <si>
    <t>　　2210203</t>
  </si>
  <si>
    <t>购房补贴</t>
  </si>
  <si>
    <t>[102]宁夏宁东能源化工基地管理委员会党群工作部</t>
  </si>
  <si>
    <t>　[102001]宁夏宁东能源化工基地管理委员会党群工作部本级</t>
  </si>
  <si>
    <t>　　2013101</t>
  </si>
  <si>
    <t>　　2013102</t>
  </si>
  <si>
    <t>　　2013105</t>
  </si>
  <si>
    <t>专项业务</t>
  </si>
  <si>
    <t>　　2013199</t>
  </si>
  <si>
    <t>其他党委办公厅（室）及相关机构事务支出</t>
  </si>
  <si>
    <t>[103]宁夏宁东能源化工基地管理委员会经济发展局</t>
  </si>
  <si>
    <t>　[103001]宁夏宁东能源化工基地管理委员会经济发展局本级</t>
  </si>
  <si>
    <t>　　2010401</t>
  </si>
  <si>
    <t>　　2010402</t>
  </si>
  <si>
    <t>　　2010502</t>
  </si>
  <si>
    <t>[104]宁夏宁东能源化工基地管理委员会规划建设土地局</t>
  </si>
  <si>
    <t>　[104001]宁夏宁东能源化工基地管理委员会规划建设土地局本级</t>
  </si>
  <si>
    <t>　　2120101</t>
  </si>
  <si>
    <t>　　2120199</t>
  </si>
  <si>
    <t>其他城乡社区管理事务支出</t>
  </si>
  <si>
    <t>　　2120201</t>
  </si>
  <si>
    <t>城乡社区规划与管理</t>
  </si>
  <si>
    <t>　　2120303</t>
  </si>
  <si>
    <t>小城镇基础设施建设</t>
  </si>
  <si>
    <t>　　2120601</t>
  </si>
  <si>
    <t>建设市场管理与监督</t>
  </si>
  <si>
    <t>　　2130308</t>
  </si>
  <si>
    <t>水利前期工作</t>
  </si>
  <si>
    <t>　　2200109</t>
  </si>
  <si>
    <t>自然资源调查</t>
  </si>
  <si>
    <t>[105]宁夏宁东能源化工基地管理委员会社会事务局</t>
  </si>
  <si>
    <t>　[105001]宁夏宁东能源化工基地管理委员会社会事务局本级</t>
  </si>
  <si>
    <t>　　2080201</t>
  </si>
  <si>
    <t>　　2089901</t>
  </si>
  <si>
    <t>其他社会保障和就业支出</t>
  </si>
  <si>
    <t>　　2130315</t>
  </si>
  <si>
    <t>抗旱</t>
  </si>
  <si>
    <t>　　2130502</t>
  </si>
  <si>
    <t>[106]宁夏宁东能源化工基地管理委员会财政审计局</t>
  </si>
  <si>
    <t>　[106001]宁夏宁东能源化工基地管理委员会财政审计局本级</t>
  </si>
  <si>
    <t>　　2010601</t>
  </si>
  <si>
    <t>　　2010602</t>
  </si>
  <si>
    <t>[107]宁夏宁东能源化工基地管理委员会环境保护局</t>
  </si>
  <si>
    <t>　[107001]宁夏宁东能源化工基地管理委员会环境保护局本级</t>
  </si>
  <si>
    <t>　　2110101</t>
  </si>
  <si>
    <t>　　2110102</t>
  </si>
  <si>
    <t>　　2110199</t>
  </si>
  <si>
    <t>其他环境保护管理事务支出</t>
  </si>
  <si>
    <t>　　2110301</t>
  </si>
  <si>
    <t>大气</t>
  </si>
  <si>
    <t>　　2110399</t>
  </si>
  <si>
    <t>其他污染防治支出</t>
  </si>
  <si>
    <t>　　2111102</t>
  </si>
  <si>
    <t>生态环境执法监察</t>
  </si>
  <si>
    <t>[108]宁夏宁东能源化工基地管理委员会安全生产监督管理局</t>
  </si>
  <si>
    <t>　[108001]宁夏宁东能源化工基地管理委员会安全生产监督管理局本级</t>
  </si>
  <si>
    <t>　　2200511</t>
  </si>
  <si>
    <t>气象基础设施建设与维修</t>
  </si>
  <si>
    <t>　　2240106</t>
  </si>
  <si>
    <t>安全监管</t>
  </si>
  <si>
    <t>　　2240108</t>
  </si>
  <si>
    <t>应急救援</t>
  </si>
  <si>
    <t>　　2240109</t>
  </si>
  <si>
    <t>应急管理</t>
  </si>
  <si>
    <t>[109]宁夏宁东能源化工基地管理委员会政务服务中心</t>
  </si>
  <si>
    <t>　[109001]宁夏宁东能源化工基地管理委员会政务服务中心本级</t>
  </si>
  <si>
    <t>　　2010399</t>
  </si>
  <si>
    <t>其他政府办公厅（室）及相关机构事务支出</t>
  </si>
  <si>
    <t>[110]宁夏宁东能源化工基地管理委员会经济技术合作局</t>
  </si>
  <si>
    <t>　[110001]宁夏宁东能源化工基地管理委员会经济技术合作局本级</t>
  </si>
  <si>
    <t>　　2011301</t>
  </si>
  <si>
    <t>　　2011308</t>
  </si>
  <si>
    <t>招商引资</t>
  </si>
  <si>
    <t>[111]宁夏宁东能源化工基地管理委员会环境监测站</t>
  </si>
  <si>
    <t>　[111001]宁夏宁东能源化工基地管理委员会环境监测站本级</t>
  </si>
  <si>
    <t>　　2110203</t>
  </si>
  <si>
    <t>建设项目环评审查与监督</t>
  </si>
  <si>
    <t>　　2110299</t>
  </si>
  <si>
    <t>其他环境监测与监察支出</t>
  </si>
  <si>
    <t>[112]宁夏宁东能源化工基地管理委员会综合执法局</t>
  </si>
  <si>
    <t>　[112001]宁夏宁东能源化工基地管理委员会综合执法局本级</t>
  </si>
  <si>
    <t>　　2120104</t>
  </si>
  <si>
    <t>城管执法</t>
  </si>
  <si>
    <t>[113]宁夏宁东能源化工基地管理委员会督查室</t>
  </si>
  <si>
    <t>　[113001]宁夏宁东能源化工基地管理委员会督查室本级</t>
  </si>
  <si>
    <t>[114]宁夏宁东能源化工基地管理委员会监察室</t>
  </si>
  <si>
    <t>　[114001]宁夏宁东能源化工基地管理委员会监察室本级</t>
  </si>
  <si>
    <t>　　2011101</t>
  </si>
  <si>
    <t>　　2011102</t>
  </si>
  <si>
    <t>[116]宁夏宁东能源化工基地管理委员会战略规划局</t>
  </si>
  <si>
    <t>　[116001]宁夏宁东能源化工基地管理委员会战略规划局本级</t>
  </si>
  <si>
    <t>　　2010404</t>
  </si>
  <si>
    <t>战略规划与实施</t>
  </si>
  <si>
    <t>　　2010504</t>
  </si>
  <si>
    <t>信息事务</t>
  </si>
  <si>
    <t>[117]宁东能源化工基地社会保险事业管理中心</t>
  </si>
  <si>
    <t>　[117001]宁东能源化工基地社会保险事业管理中心本级</t>
  </si>
  <si>
    <t>　　2080107</t>
  </si>
  <si>
    <t>社会保险业务管理事务</t>
  </si>
  <si>
    <t>　　2080109</t>
  </si>
  <si>
    <t>社会保险经办机构</t>
  </si>
  <si>
    <t>[130]宁夏灵武市宁东镇人民政府</t>
  </si>
  <si>
    <t>　[130001]宁夏灵武市宁东镇党委</t>
  </si>
  <si>
    <t>　　2010101</t>
  </si>
  <si>
    <t>　　2101103</t>
  </si>
  <si>
    <t>公务员医疗补助</t>
  </si>
  <si>
    <t>　[130002]宁夏灵武市宁东镇政府</t>
  </si>
  <si>
    <t>　　2040602</t>
  </si>
  <si>
    <t>　　2070109</t>
  </si>
  <si>
    <t>群众文化</t>
  </si>
  <si>
    <t>　　2070607</t>
  </si>
  <si>
    <t>电影</t>
  </si>
  <si>
    <t>　　2080705</t>
  </si>
  <si>
    <t>公益性岗位补贴</t>
  </si>
  <si>
    <t>　　2080801</t>
  </si>
  <si>
    <t>死亡抚恤</t>
  </si>
  <si>
    <t>　　2100717</t>
  </si>
  <si>
    <t>计划生育服务</t>
  </si>
  <si>
    <t>　　2120501</t>
  </si>
  <si>
    <t>城乡社区环境卫生</t>
  </si>
  <si>
    <t>　　2130199</t>
  </si>
  <si>
    <t>其他农业支出</t>
  </si>
  <si>
    <t>　　2130316</t>
  </si>
  <si>
    <t>农田水利</t>
  </si>
  <si>
    <t>　[130003]宁夏灵武市宁东镇司法所</t>
  </si>
  <si>
    <t>　　2040601</t>
  </si>
  <si>
    <t>　[130004]宁夏灵武市宁东镇计生站</t>
  </si>
  <si>
    <t>　　2100799</t>
  </si>
  <si>
    <t>其他计划生育事务支出</t>
  </si>
  <si>
    <t>　[130005]宁夏灵武市宁东镇农经</t>
  </si>
  <si>
    <t>　　2130104</t>
  </si>
  <si>
    <t>事业运行</t>
  </si>
  <si>
    <t>　[130006]宁夏灵武市宁东镇文化站</t>
  </si>
  <si>
    <t>[141]宁夏宁东能源化工基地管理委员会教育办公室</t>
  </si>
  <si>
    <t>　[141002]宁东中学</t>
  </si>
  <si>
    <t>　　2050203</t>
  </si>
  <si>
    <t>初中教育</t>
  </si>
  <si>
    <t>　　2080599</t>
  </si>
  <si>
    <t>其他行政事业单位离退休支出</t>
  </si>
  <si>
    <t>　　2101102</t>
  </si>
  <si>
    <t>事业单位医疗</t>
  </si>
  <si>
    <t>　[141003]宁东第一小学</t>
  </si>
  <si>
    <t>　　2050202</t>
  </si>
  <si>
    <t>小学教育</t>
  </si>
  <si>
    <t>　[141004]宁东第二小学</t>
  </si>
  <si>
    <t>　　2050201</t>
  </si>
  <si>
    <t>学前教育</t>
  </si>
  <si>
    <t>　[141005]宁东第三小学</t>
  </si>
  <si>
    <t>　[141006]宁东第四小学</t>
  </si>
  <si>
    <t>[142]宁夏宁东能源化工基地公共卫生中心</t>
  </si>
  <si>
    <t>　[142001]宁夏宁东能源化工基地公共卫生中心本级</t>
  </si>
  <si>
    <t>　　2100408</t>
  </si>
  <si>
    <t>基本公共卫生服务</t>
  </si>
  <si>
    <t>　　2100410</t>
  </si>
  <si>
    <t>突发公共卫生事件应急处理</t>
  </si>
  <si>
    <t>　　2100499</t>
  </si>
  <si>
    <t>其他公共卫生支出</t>
  </si>
  <si>
    <t>[143]宁东镇市容管理中心</t>
  </si>
  <si>
    <t>　[143001]宁东镇市容管理中心本级</t>
  </si>
  <si>
    <t>[232]宁夏回族自治区宁东医院</t>
  </si>
  <si>
    <t>　[232001]宁夏回族自治区宁东医院本级</t>
  </si>
  <si>
    <t>　　2080506</t>
  </si>
  <si>
    <t>机关事业单位职业年金缴费支出</t>
  </si>
  <si>
    <t>　　2100201</t>
  </si>
  <si>
    <t>综合医院</t>
  </si>
  <si>
    <t>一般公共预算本级基本支出表</t>
  </si>
  <si>
    <t>单位：元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</si>
  <si>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</si>
  <si>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</si>
  <si>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</si>
  <si>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</si>
  <si>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</si>
  <si>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</si>
  <si>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</si>
  <si>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</si>
  <si>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</si>
  <si>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</si>
  <si>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</si>
  <si>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</si>
  <si>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</si>
  <si>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</si>
  <si>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</si>
  <si>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</si>
  <si>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</si>
  <si>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</si>
  <si>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</si>
  <si>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</si>
  <si>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</si>
  <si>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</si>
  <si>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</si>
  <si>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</si>
  <si>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</si>
  <si>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</si>
  <si>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</si>
  <si>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</si>
  <si>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</si>
  <si>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</si>
  <si>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</si>
  <si>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</si>
  <si>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</si>
  <si>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</si>
  <si>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</si>
  <si>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</si>
  <si>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</si>
  <si>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</si>
  <si>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</si>
  <si>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</si>
  <si>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</si>
  <si>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</si>
  <si>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</si>
  <si>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</si>
  <si>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</si>
  <si>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</si>
  <si>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</si>
  <si>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</si>
  <si>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</si>
  <si>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</si>
  <si>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</si>
  <si>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</si>
  <si>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</si>
  <si>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</si>
  <si>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</si>
  <si>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</si>
  <si>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</si>
  <si>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</si>
  <si>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</si>
  <si>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</si>
  <si>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</si>
  <si>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</si>
  <si>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</si>
  <si>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</si>
  <si>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</si>
  <si>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</si>
  <si>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</si>
  <si>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</si>
  <si>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</si>
  <si>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</si>
  <si>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</si>
  <si>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</si>
  <si>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</si>
  <si>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</si>
  <si>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</si>
  <si>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</si>
  <si>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</si>
  <si>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</si>
  <si>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</si>
  <si>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</si>
  <si>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</si>
  <si>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</si>
  <si>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</si>
  <si>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</si>
  <si>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</si>
  <si>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</si>
  <si>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表七之一</t>
  </si>
  <si>
    <t>单位：万元</t>
  </si>
  <si>
    <t>地    区</t>
  </si>
  <si>
    <t>转移支付合计</t>
  </si>
  <si>
    <r>
      <rPr>
        <sz val="9"/>
        <rFont val="宋体"/>
        <family val="0"/>
      </rPr>
      <t xml:space="preserve">一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般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>性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转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移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支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付</t>
    </r>
  </si>
  <si>
    <t>一般性转移支付小计</t>
  </si>
  <si>
    <t>体制
补助</t>
  </si>
  <si>
    <t>均衡
性转
移支
付</t>
  </si>
  <si>
    <t>县级基本财力保障机制奖补资金</t>
  </si>
  <si>
    <t>结算
补助</t>
  </si>
  <si>
    <t>资源枯竭型城市转移支付补助</t>
  </si>
  <si>
    <t>企事业单位划转补助</t>
  </si>
  <si>
    <t>成品油税费改革转移支付补助</t>
  </si>
  <si>
    <t>基层公检法司转移支付</t>
  </si>
  <si>
    <t>城乡义务教育转移支付</t>
  </si>
  <si>
    <t>基本养老金转移支付</t>
  </si>
  <si>
    <t>城乡居民医疗保险转移支付</t>
  </si>
  <si>
    <t>农村综合改革转移支付</t>
  </si>
  <si>
    <t>产粮（油）大县奖励资金</t>
  </si>
  <si>
    <t>重点生态功能区转移支付</t>
  </si>
  <si>
    <t>固定数额补助</t>
  </si>
  <si>
    <t>革命老区转移支付</t>
  </si>
  <si>
    <t>民族地区转移支付</t>
  </si>
  <si>
    <r>
      <rPr>
        <sz val="9"/>
        <color indexed="10"/>
        <rFont val="宋体"/>
        <family val="0"/>
      </rPr>
      <t>边境</t>
    </r>
    <r>
      <rPr>
        <sz val="9"/>
        <rFont val="宋体"/>
        <family val="0"/>
      </rPr>
      <t>地区转移支付</t>
    </r>
  </si>
  <si>
    <t>贫困地区转移支付</t>
  </si>
  <si>
    <t>其他一般性转移支付</t>
  </si>
  <si>
    <t xml:space="preserve">      一般公共服务共同财政事权转移支付</t>
  </si>
  <si>
    <t xml:space="preserve">      外交共同财政事权转移支付</t>
  </si>
  <si>
    <t xml:space="preserve">      国防共同财政事权转移支付</t>
  </si>
  <si>
    <t xml:space="preserve">      公共安全共同财政事权转移支付</t>
  </si>
  <si>
    <t xml:space="preserve">      教育共同财政事权转移支付</t>
  </si>
  <si>
    <t xml:space="preserve">      科学技术共同财政事权转移支付</t>
  </si>
  <si>
    <t xml:space="preserve">      文化旅游体育与传媒共同财政事权转移支付</t>
  </si>
  <si>
    <t xml:space="preserve">      社会保障和就业共同财政事权转移支付</t>
  </si>
  <si>
    <t xml:space="preserve">      卫生健康共同财政事权转移支付</t>
  </si>
  <si>
    <t xml:space="preserve">      节能环保共同财政事权转移支付</t>
  </si>
  <si>
    <t xml:space="preserve">      城乡社区共同财政事权转移支付</t>
  </si>
  <si>
    <t xml:space="preserve">      农林水共同财政事权转移支付</t>
  </si>
  <si>
    <t xml:space="preserve">      交通运输共同财政事权转移支付</t>
  </si>
  <si>
    <t xml:space="preserve">      资源勘探信息等共同财政事权转移支付</t>
  </si>
  <si>
    <t xml:space="preserve">      商业服务业等共同财政事权转移支付</t>
  </si>
  <si>
    <t xml:space="preserve">      金融共同财政事权转移支付</t>
  </si>
  <si>
    <t xml:space="preserve">      自然资源海洋气象等共同财政事权转移支付</t>
  </si>
  <si>
    <t xml:space="preserve">      住房保障共同财政事权转移支付</t>
  </si>
  <si>
    <t xml:space="preserve">      粮油物资储备共同财政事权转移支付</t>
  </si>
  <si>
    <t xml:space="preserve">      其他共同财政事权转移支付收入</t>
  </si>
  <si>
    <t>……</t>
  </si>
  <si>
    <t>表八之一</t>
  </si>
  <si>
    <t xml:space="preserve"> </t>
  </si>
  <si>
    <t>2019年政府性基金预算收支表</t>
  </si>
  <si>
    <r>
      <rPr>
        <b/>
        <sz val="14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</si>
  <si>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</si>
  <si>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</si>
  <si>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</si>
  <si>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</si>
  <si>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</si>
  <si>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一、农网还贷资金收入</t>
  </si>
  <si>
    <r>
      <rPr>
        <sz val="11"/>
        <rFont val="宋体"/>
        <family val="0"/>
      </rPr>
      <t>一、文化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体育与传媒支出</t>
    </r>
  </si>
  <si>
    <t>二、海南省高等级公路车辆通行附加费收入</t>
  </si>
  <si>
    <r>
      <rPr>
        <sz val="11"/>
        <rFont val="宋体"/>
        <family val="0"/>
      </rPr>
      <t xml:space="preserve">   </t>
    </r>
    <r>
      <rPr>
        <sz val="11"/>
        <color indexed="10"/>
        <rFont val="宋体"/>
        <family val="0"/>
      </rPr>
      <t>国家电影事业发展专项资金安排的支出</t>
    </r>
  </si>
  <si>
    <t>三、港口建设费收入</t>
  </si>
  <si>
    <r>
      <rPr>
        <sz val="11"/>
        <rFont val="宋体"/>
        <family val="0"/>
      </rPr>
      <t xml:space="preserve">  </t>
    </r>
    <r>
      <rPr>
        <sz val="11"/>
        <color indexed="10"/>
        <rFont val="宋体"/>
        <family val="0"/>
      </rPr>
      <t xml:space="preserve"> 旅游发展基金支出</t>
    </r>
  </si>
  <si>
    <t>四、国家电影事业发展专项资金收入</t>
  </si>
  <si>
    <t xml:space="preserve">   国家电影事业发展专项资金对应专项债务收入安排的支出</t>
  </si>
  <si>
    <t>五、国有土地收益基金收入</t>
  </si>
  <si>
    <t>二、社会保障和就业支出</t>
  </si>
  <si>
    <t>六、农业土地开发资金收入</t>
  </si>
  <si>
    <t xml:space="preserve">    大中型水库移民后期扶持基金支出</t>
  </si>
  <si>
    <t>七、国有土地使用权出让收入</t>
  </si>
  <si>
    <t xml:space="preserve">    小型水库移民扶助基金安排的支出</t>
  </si>
  <si>
    <t>八、大中型水库库区基金收入</t>
  </si>
  <si>
    <t xml:space="preserve">    小型水库移民扶助基金对应专项债务收入安排的支出</t>
  </si>
  <si>
    <t>九、彩票公益金收入</t>
  </si>
  <si>
    <t>三、节能环保支出</t>
  </si>
  <si>
    <t>十、城市基础设施配套费收入</t>
  </si>
  <si>
    <t xml:space="preserve">    可再生能源电价附加收入安排的支出</t>
  </si>
  <si>
    <t>十一、小型水库移民扶助基金收入</t>
  </si>
  <si>
    <t xml:space="preserve">    废弃电器电子产品处理基金支出</t>
  </si>
  <si>
    <t>十二、国家重大水利工程建设基金收入</t>
  </si>
  <si>
    <t>四、城乡社区支出</t>
  </si>
  <si>
    <t>十三、车辆通行费</t>
  </si>
  <si>
    <t xml:space="preserve">    国有土地使用权出让收入及对应专项债务收入安排的支出</t>
  </si>
  <si>
    <t>十四、污水处理费收入</t>
  </si>
  <si>
    <t xml:space="preserve">    国有土地收益基金及对应专项债务收入安排的支出</t>
  </si>
  <si>
    <t>十五、彩票发行机构和彩票销售机构的业务费用</t>
  </si>
  <si>
    <r>
      <rPr>
        <sz val="11"/>
        <rFont val="宋体"/>
        <family val="0"/>
      </rPr>
      <t xml:space="preserve">    </t>
    </r>
    <r>
      <rPr>
        <sz val="11"/>
        <color indexed="10"/>
        <rFont val="宋体"/>
        <family val="0"/>
      </rPr>
      <t>农业土地开发资金安排的支出</t>
    </r>
  </si>
  <si>
    <t>十六、其他政府性基金收入</t>
  </si>
  <si>
    <t xml:space="preserve">    城市基础设施配套费安排的支出</t>
  </si>
  <si>
    <t>十七、专项债券对应项目专项收入</t>
  </si>
  <si>
    <r>
      <rPr>
        <sz val="11"/>
        <rFont val="宋体"/>
        <family val="0"/>
      </rPr>
      <t xml:space="preserve">    </t>
    </r>
    <r>
      <rPr>
        <sz val="11"/>
        <color indexed="10"/>
        <rFont val="宋体"/>
        <family val="0"/>
      </rPr>
      <t>污水处理费收入安排的支出</t>
    </r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</si>
  <si>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</si>
  <si>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</si>
  <si>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</si>
  <si>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</si>
  <si>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</si>
  <si>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</si>
  <si>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</si>
  <si>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</si>
  <si>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</si>
  <si>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</si>
  <si>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</si>
  <si>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</si>
  <si>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</si>
  <si>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</si>
  <si>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</si>
  <si>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</si>
  <si>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</si>
  <si>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</si>
  <si>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</si>
  <si>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</si>
  <si>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</si>
  <si>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</si>
  <si>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</si>
  <si>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</si>
  <si>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</si>
  <si>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</si>
  <si>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</si>
  <si>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</si>
  <si>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</si>
  <si>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收入合计</t>
  </si>
  <si>
    <t>支出合计</t>
  </si>
  <si>
    <t>转移性收入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</si>
  <si>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</si>
  <si>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</si>
  <si>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</si>
  <si>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</si>
  <si>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</si>
  <si>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</si>
  <si>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</si>
  <si>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</si>
  <si>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</si>
  <si>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</si>
  <si>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</si>
  <si>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</si>
  <si>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</si>
  <si>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</si>
  <si>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</si>
  <si>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</si>
  <si>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支出总计</t>
  </si>
  <si>
    <t>表十三                                2019年国有资本经营收入表</t>
  </si>
  <si>
    <r>
      <rPr>
        <sz val="10"/>
        <rFont val="宋体"/>
        <family val="0"/>
      </rPr>
      <t>财资地预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表</t>
    </r>
  </si>
  <si>
    <t>填报单位：</t>
  </si>
  <si>
    <t>金额单位：万元</t>
  </si>
  <si>
    <t>行次</t>
  </si>
  <si>
    <t>2018年执行数</t>
  </si>
  <si>
    <t>预算数为执行数的%</t>
  </si>
  <si>
    <t>小计</t>
  </si>
  <si>
    <t>省本级</t>
  </si>
  <si>
    <t>地市级及以下</t>
  </si>
  <si>
    <t>栏次</t>
  </si>
  <si>
    <t>一、利润收入</t>
  </si>
  <si>
    <t xml:space="preserve">    烟草企业利润收入</t>
  </si>
  <si>
    <t xml:space="preserve">    石油石化企业利润收入</t>
  </si>
  <si>
    <t xml:space="preserve">    其他国有资本经营预算企业利润收入</t>
  </si>
  <si>
    <t>二、股利、股息收入</t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</si>
  <si>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国有控股公司股利、股息收入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</si>
  <si>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国有参股公司股利、股息收入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</si>
  <si>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其他国有资本经营预算企业股利、股息收入</t>
    </r>
  </si>
  <si>
    <t>三、产权转让收入</t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</si>
  <si>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国有股权、股份转让收入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</si>
  <si>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国有独资企业产权转让收入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</si>
  <si>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其他国有资本经营预算企业产权转让收入</t>
    </r>
  </si>
  <si>
    <t>四、清算收入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</si>
  <si>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国有股权、股份清算收入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</si>
  <si>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国有独资企业清算收入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</si>
  <si>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其他国有资本经营预算企业清算收入</t>
    </r>
  </si>
  <si>
    <t>五、其他国有资本经营预算收入</t>
  </si>
  <si>
    <r>
      <rPr>
        <b/>
        <sz val="10"/>
        <rFont val="宋体"/>
        <family val="0"/>
      </rPr>
      <t>收入</t>
    </r>
    <r>
      <rPr>
        <b/>
        <sz val="10"/>
        <rFont val="宋体"/>
        <family val="0"/>
      </rPr>
      <t>合</t>
    </r>
    <r>
      <rPr>
        <b/>
        <sz val="10"/>
        <rFont val="宋体"/>
        <family val="0"/>
      </rPr>
      <t>计</t>
    </r>
  </si>
  <si>
    <t>国有资本经营预算转移支付收入</t>
  </si>
  <si>
    <t>注: 以上科目以2019年政府收支科目为准。</t>
  </si>
  <si>
    <t>表十四                                                         2019年国有资本经营支出预算表</t>
  </si>
  <si>
    <r>
      <rPr>
        <sz val="10"/>
        <rFont val="宋体"/>
        <family val="0"/>
      </rPr>
      <t>财资地预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表</t>
    </r>
  </si>
  <si>
    <r>
      <rPr>
        <sz val="11"/>
        <rFont val="宋体"/>
        <family val="0"/>
      </rPr>
      <t>费用性支出</t>
    </r>
    <r>
      <rPr>
        <sz val="11"/>
        <rFont val="Times New Roman"/>
        <family val="1"/>
      </rPr>
      <t xml:space="preserve"> </t>
    </r>
  </si>
  <si>
    <t xml:space="preserve">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</si>
  <si>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</si>
  <si>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</si>
  <si>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</si>
  <si>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</si>
  <si>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</si>
  <si>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</si>
  <si>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</si>
  <si>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</si>
  <si>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</si>
  <si>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</si>
  <si>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</si>
  <si>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</si>
  <si>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</si>
  <si>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</si>
  <si>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</si>
  <si>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</si>
  <si>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</si>
  <si>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</si>
  <si>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国有资本经营预算转移支付支出</t>
  </si>
  <si>
    <t>——</t>
  </si>
  <si>
    <t>国有资本经营预算调出资金</t>
  </si>
  <si>
    <t>注: 以上科目以2019年政府收支分类科目为准。</t>
  </si>
  <si>
    <t>2019年社会保险基金预算收支草案</t>
  </si>
  <si>
    <t>项        目</t>
  </si>
  <si>
    <t>合  计</t>
  </si>
  <si>
    <t>企业职工基本养老保险基金</t>
  </si>
  <si>
    <t>机关事业单位基本养老保险基金</t>
  </si>
  <si>
    <t>城乡居民基本养老保险基金</t>
  </si>
  <si>
    <t>城镇职工基本医疗保险基金</t>
  </si>
  <si>
    <t>居民基本医疗保险基金</t>
  </si>
  <si>
    <t>工伤保险
基金</t>
  </si>
  <si>
    <t>失业保险
基金</t>
  </si>
  <si>
    <t>一、收入</t>
  </si>
  <si>
    <r>
      <t>其中：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、保险费收入</t>
    </r>
  </si>
  <si>
    <r>
      <t xml:space="preserve">            2</t>
    </r>
    <r>
      <rPr>
        <sz val="10"/>
        <color indexed="8"/>
        <rFont val="宋体"/>
        <family val="0"/>
      </rPr>
      <t>、利息收入</t>
    </r>
  </si>
  <si>
    <r>
      <t xml:space="preserve">            3</t>
    </r>
    <r>
      <rPr>
        <sz val="10"/>
        <color indexed="8"/>
        <rFont val="宋体"/>
        <family val="0"/>
      </rPr>
      <t>、财政补贴收入</t>
    </r>
  </si>
  <si>
    <r>
      <t xml:space="preserve">            4</t>
    </r>
    <r>
      <rPr>
        <sz val="10"/>
        <color indexed="8"/>
        <rFont val="宋体"/>
        <family val="0"/>
      </rPr>
      <t>、委托投资收益</t>
    </r>
  </si>
  <si>
    <r>
      <t xml:space="preserve">            5</t>
    </r>
    <r>
      <rPr>
        <sz val="10"/>
        <color indexed="8"/>
        <rFont val="宋体"/>
        <family val="0"/>
      </rPr>
      <t>、其他收入</t>
    </r>
  </si>
  <si>
    <r>
      <t xml:space="preserve">            6</t>
    </r>
    <r>
      <rPr>
        <sz val="10"/>
        <color indexed="8"/>
        <rFont val="宋体"/>
        <family val="0"/>
      </rPr>
      <t>、转移收入</t>
    </r>
  </si>
  <si>
    <r>
      <t xml:space="preserve">            7</t>
    </r>
    <r>
      <rPr>
        <sz val="10"/>
        <color indexed="8"/>
        <rFont val="宋体"/>
        <family val="0"/>
      </rPr>
      <t>、上级补助收入</t>
    </r>
  </si>
  <si>
    <t>2019年社会保险基金预算支出表</t>
  </si>
  <si>
    <t>一、支出</t>
  </si>
  <si>
    <r>
      <t>其中：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、社会保险待遇支出</t>
    </r>
  </si>
  <si>
    <r>
      <t xml:space="preserve">            2</t>
    </r>
    <r>
      <rPr>
        <sz val="10"/>
        <color indexed="8"/>
        <rFont val="宋体"/>
        <family val="0"/>
      </rPr>
      <t>、其他支出</t>
    </r>
  </si>
  <si>
    <r>
      <t xml:space="preserve">            3</t>
    </r>
    <r>
      <rPr>
        <sz val="10"/>
        <color indexed="8"/>
        <rFont val="宋体"/>
        <family val="0"/>
      </rPr>
      <t>、转移支出</t>
    </r>
  </si>
  <si>
    <r>
      <t xml:space="preserve">            4</t>
    </r>
    <r>
      <rPr>
        <sz val="10"/>
        <color indexed="8"/>
        <rFont val="宋体"/>
        <family val="0"/>
      </rPr>
      <t>、上解上级支出</t>
    </r>
  </si>
  <si>
    <t>二、本年收支结余</t>
  </si>
  <si>
    <t>三、年末滚存结余</t>
  </si>
  <si>
    <t>2019年一般转移支付表</t>
  </si>
  <si>
    <r>
      <rPr>
        <sz val="9"/>
        <rFont val="宋体"/>
        <family val="0"/>
      </rPr>
      <t xml:space="preserve">专                   项                 </t>
    </r>
    <r>
      <rPr>
        <sz val="9"/>
        <rFont val="宋体"/>
        <family val="0"/>
      </rPr>
      <t>转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移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支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付</t>
    </r>
  </si>
  <si>
    <t>专项转移支付小计</t>
  </si>
  <si>
    <t>一般公共服务</t>
  </si>
  <si>
    <t>外交</t>
  </si>
  <si>
    <t>国防</t>
  </si>
  <si>
    <t>公共
安全</t>
  </si>
  <si>
    <t>教育</t>
  </si>
  <si>
    <t>科学
技术</t>
  </si>
  <si>
    <r>
      <rPr>
        <sz val="9"/>
        <rFont val="宋体"/>
        <family val="0"/>
      </rPr>
      <t>文化</t>
    </r>
    <r>
      <rPr>
        <sz val="9"/>
        <color indexed="10"/>
        <rFont val="宋体"/>
        <family val="0"/>
      </rPr>
      <t>旅游</t>
    </r>
    <r>
      <rPr>
        <sz val="9"/>
        <rFont val="宋体"/>
        <family val="0"/>
      </rPr>
      <t>体育与传媒</t>
    </r>
  </si>
  <si>
    <t>社会保障和就业</t>
  </si>
  <si>
    <t>卫生
健康</t>
  </si>
  <si>
    <t>节能
环保</t>
  </si>
  <si>
    <t>城乡
社区</t>
  </si>
  <si>
    <t>农林水</t>
  </si>
  <si>
    <t>交通
运输</t>
  </si>
  <si>
    <t>资源勘探信息等</t>
  </si>
  <si>
    <t>商业服务业等</t>
  </si>
  <si>
    <t>金融</t>
  </si>
  <si>
    <t>自然资源海洋气象</t>
  </si>
  <si>
    <t>住房
保障</t>
  </si>
  <si>
    <t>粮油物资储备</t>
  </si>
  <si>
    <t>其他专项转移支付</t>
  </si>
  <si>
    <t>一般公共预算专项转移支付预算表</t>
  </si>
  <si>
    <t>宁东</t>
  </si>
  <si>
    <t>税收返还小计（增值税“五五分享”税收返还）</t>
  </si>
  <si>
    <t>宁东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</si>
</sst>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_-* #,##0_-;\-* #,##0_-;_-* &quot;-&quot;_-;_-@_-"/>
    <numFmt numFmtId="178" formatCode="_-&quot;$&quot;\ * #,##0_-;_-&quot;$&quot;\ * #,##0\-;_-&quot;$&quot;\ * &quot;-&quot;_-;_-@_-"/>
    <numFmt numFmtId="179" formatCode="&quot;$&quot;\ #,##0.00_-;[Red]&quot;$&quot;\ #,##0.00\-"/>
    <numFmt numFmtId="180" formatCode="yy\.mm\.dd"/>
    <numFmt numFmtId="181" formatCode="#,##0;\(#,##0\)"/>
    <numFmt numFmtId="182" formatCode="&quot;$&quot;\ #,##0_-;[Red]&quot;$&quot;\ #,##0\-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_(&quot;$&quot;* #,##0.00_);_(&quot;$&quot;* \(#,##0.00\);_(&quot;$&quot;* &quot;-&quot;??_);_(@_)"/>
    <numFmt numFmtId="189" formatCode="&quot;$&quot;#,##0_);[Red]\(&quot;$&quot;#,##0\)"/>
    <numFmt numFmtId="190" formatCode="_(&quot;$&quot;* #,##0_);_(&quot;$&quot;* \(#,##0\);_(&quot;$&quot;* &quot;-&quot;_);_(@_)"/>
    <numFmt numFmtId="191" formatCode="#,##0.00_ "/>
    <numFmt numFmtId="192" formatCode="#,##0_ "/>
    <numFmt numFmtId="193" formatCode="0.0_);[Red]\(0.0\)"/>
    <numFmt numFmtId="194" formatCode="0_);[Red]\(0\)"/>
    <numFmt numFmtId="195" formatCode="0.00;[Red]0.00"/>
    <numFmt numFmtId="196" formatCode="* #,##0.0;* \-#,##0.0;* &quot;&quot;??;@"/>
    <numFmt numFmtId="197" formatCode="#,##0_);[Red]\(#,##0\)"/>
    <numFmt numFmtId="198" formatCode="0.0%"/>
    <numFmt numFmtId="199" formatCode="0.00_);[Red]\(0.00\)"/>
    <numFmt numFmtId="200" formatCode="#,##0_ ;[Red]\-#,##0\ "/>
  </numFmts>
  <fonts count="120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63"/>
      <name val="Times New Roman"/>
      <family val="1"/>
    </font>
    <font>
      <sz val="10"/>
      <color indexed="8"/>
      <name val="宋体"/>
      <family val="0"/>
    </font>
    <font>
      <sz val="10"/>
      <color indexed="63"/>
      <name val="Times New Roman"/>
      <family val="1"/>
    </font>
    <font>
      <b/>
      <sz val="12"/>
      <name val="仿宋_GB2312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6"/>
      <name val="仿宋_GB2312"/>
      <family val="3"/>
    </font>
    <font>
      <sz val="16"/>
      <name val="仿宋_GB2312"/>
      <family val="3"/>
    </font>
    <font>
      <sz val="11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14"/>
      <color indexed="8"/>
      <name val="Calibri"/>
      <family val="2"/>
    </font>
    <font>
      <sz val="12"/>
      <color indexed="8"/>
      <name val="宋体"/>
      <family val="0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Trial"/>
      <family val="2"/>
    </font>
    <font>
      <sz val="16"/>
      <name val="方正小标宋_GBK"/>
      <family val="4"/>
    </font>
    <font>
      <sz val="11"/>
      <name val="仿宋_GB2312"/>
      <family val="3"/>
    </font>
    <font>
      <sz val="11"/>
      <name val="黑体"/>
      <family val="3"/>
    </font>
    <font>
      <b/>
      <sz val="11"/>
      <name val="仿宋_GB2312"/>
      <family val="3"/>
    </font>
    <font>
      <b/>
      <sz val="11"/>
      <name val="Times New Roman"/>
      <family val="1"/>
    </font>
    <font>
      <sz val="7"/>
      <name val="Small Fonts"/>
      <family val="2"/>
    </font>
    <font>
      <b/>
      <sz val="11"/>
      <color indexed="63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b/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9"/>
      <name val="Arial"/>
      <family val="2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8"/>
      <name val="Arial"/>
      <family val="2"/>
    </font>
    <font>
      <sz val="12"/>
      <name val="Times New Roman"/>
      <family val="1"/>
    </font>
    <font>
      <b/>
      <sz val="11"/>
      <color indexed="52"/>
      <name val="宋体"/>
      <family val="0"/>
    </font>
    <font>
      <sz val="10"/>
      <name val="MS Sans Serif"/>
      <family val="2"/>
    </font>
    <font>
      <b/>
      <sz val="13"/>
      <color indexed="56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0"/>
      <name val="Geneva"/>
      <family val="2"/>
    </font>
    <font>
      <b/>
      <sz val="10"/>
      <name val="Tms Rmn"/>
      <family val="1"/>
    </font>
    <font>
      <b/>
      <sz val="10"/>
      <name val="MS Sans Serif"/>
      <family val="2"/>
    </font>
    <font>
      <sz val="11"/>
      <color indexed="10"/>
      <name val="宋体"/>
      <family val="0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2"/>
      <name val="Helv"/>
      <family val="2"/>
    </font>
    <font>
      <sz val="10"/>
      <name val="楷体"/>
      <family val="3"/>
    </font>
    <font>
      <sz val="12"/>
      <color indexed="9"/>
      <name val="Helv"/>
      <family val="2"/>
    </font>
    <font>
      <b/>
      <sz val="13"/>
      <color indexed="62"/>
      <name val="宋体"/>
      <family val="0"/>
    </font>
    <font>
      <b/>
      <sz val="18"/>
      <color indexed="56"/>
      <name val="宋体"/>
      <family val="0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12"/>
      <name val="Courier"/>
      <family val="3"/>
    </font>
    <font>
      <b/>
      <sz val="15"/>
      <color indexed="56"/>
      <name val="宋体"/>
      <family val="0"/>
    </font>
    <font>
      <b/>
      <sz val="14"/>
      <name val="楷体"/>
      <family val="3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Times New Roman"/>
      <family val="1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4"/>
      <color rgb="FF000000"/>
      <name val="宋体"/>
      <family val="0"/>
    </font>
  </fonts>
  <fills count="6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 style="thin"/>
      <top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377"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49" fontId="0" fillId="0" borderId="0" applyFont="0" applyFill="0" applyBorder="0" applyAlignment="0" applyProtection="0"/>
    <xf numFmtId="0" fontId="70" fillId="0" borderId="0">
      <alignment/>
      <protection/>
    </xf>
    <xf numFmtId="49" fontId="0" fillId="0" borderId="0" applyFont="0" applyFill="0" applyBorder="0" applyAlignment="0" applyProtection="0"/>
    <xf numFmtId="0" fontId="64" fillId="0" borderId="0">
      <alignment/>
      <protection/>
    </xf>
    <xf numFmtId="0" fontId="68" fillId="0" borderId="0">
      <alignment/>
      <protection/>
    </xf>
    <xf numFmtId="0" fontId="64" fillId="0" borderId="0">
      <alignment/>
      <protection/>
    </xf>
    <xf numFmtId="0" fontId="70" fillId="0" borderId="0">
      <alignment/>
      <protection/>
    </xf>
    <xf numFmtId="0" fontId="64" fillId="0" borderId="0">
      <alignment/>
      <protection/>
    </xf>
    <xf numFmtId="0" fontId="68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9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95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5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5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5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6" borderId="0" applyNumberFormat="0" applyBorder="0" applyAlignment="0" applyProtection="0"/>
    <xf numFmtId="0" fontId="54" fillId="28" borderId="0" applyNumberFormat="0" applyBorder="0" applyAlignment="0" applyProtection="0"/>
    <xf numFmtId="0" fontId="54" fillId="3" borderId="0" applyNumberFormat="0" applyBorder="0" applyAlignment="0" applyProtection="0"/>
    <xf numFmtId="0" fontId="96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96" fillId="3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6" fillId="3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96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96" fillId="35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96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68" fillId="0" borderId="0">
      <alignment/>
      <protection locked="0"/>
    </xf>
    <xf numFmtId="0" fontId="54" fillId="2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45" fillId="19" borderId="0" applyNumberFormat="0" applyBorder="0" applyAlignment="0" applyProtection="0"/>
    <xf numFmtId="0" fontId="45" fillId="38" borderId="0" applyNumberFormat="0" applyBorder="0" applyAlignment="0" applyProtection="0"/>
    <xf numFmtId="0" fontId="54" fillId="39" borderId="0" applyNumberFormat="0" applyBorder="0" applyAlignment="0" applyProtection="0"/>
    <xf numFmtId="0" fontId="29" fillId="4" borderId="0" applyNumberFormat="0" applyBorder="0" applyAlignment="0" applyProtection="0"/>
    <xf numFmtId="0" fontId="29" fillId="16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54" fillId="42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45" fillId="16" borderId="0" applyNumberFormat="0" applyBorder="0" applyAlignment="0" applyProtection="0"/>
    <xf numFmtId="0" fontId="45" fillId="40" borderId="0" applyNumberFormat="0" applyBorder="0" applyAlignment="0" applyProtection="0"/>
    <xf numFmtId="0" fontId="54" fillId="38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38" borderId="0" applyNumberFormat="0" applyBorder="0" applyAlignment="0" applyProtection="0"/>
    <xf numFmtId="0" fontId="54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45" fillId="19" borderId="0" applyNumberFormat="0" applyBorder="0" applyAlignment="0" applyProtection="0"/>
    <xf numFmtId="0" fontId="45" fillId="28" borderId="0" applyNumberFormat="0" applyBorder="0" applyAlignment="0" applyProtection="0"/>
    <xf numFmtId="0" fontId="54" fillId="43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7" borderId="0" applyNumberFormat="0" applyBorder="0" applyAlignment="0" applyProtection="0"/>
    <xf numFmtId="0" fontId="48" fillId="0" borderId="0">
      <alignment horizontal="center" wrapText="1"/>
      <protection locked="0"/>
    </xf>
    <xf numFmtId="0" fontId="56" fillId="9" borderId="0" applyNumberFormat="0" applyBorder="0" applyAlignment="0" applyProtection="0"/>
    <xf numFmtId="0" fontId="65" fillId="2" borderId="1" applyNumberFormat="0" applyAlignment="0" applyProtection="0"/>
    <xf numFmtId="0" fontId="49" fillId="40" borderId="2" applyNumberFormat="0" applyAlignment="0" applyProtection="0"/>
    <xf numFmtId="177" fontId="0" fillId="0" borderId="0" applyFont="0" applyFill="0" applyBorder="0" applyAlignment="0" applyProtection="0"/>
    <xf numFmtId="181" fontId="10" fillId="0" borderId="0">
      <alignment/>
      <protection/>
    </xf>
    <xf numFmtId="18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0" fillId="0" borderId="0">
      <alignment/>
      <protection/>
    </xf>
    <xf numFmtId="15" fontId="66" fillId="0" borderId="0">
      <alignment/>
      <protection/>
    </xf>
    <xf numFmtId="186" fontId="10" fillId="0" borderId="0">
      <alignment/>
      <protection/>
    </xf>
    <xf numFmtId="0" fontId="53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63" fillId="16" borderId="0" applyNumberFormat="0" applyBorder="0" applyAlignment="0" applyProtection="0"/>
    <xf numFmtId="0" fontId="74" fillId="0" borderId="3" applyNumberFormat="0" applyAlignment="0" applyProtection="0"/>
    <xf numFmtId="0" fontId="74" fillId="0" borderId="4">
      <alignment horizontal="left" vertical="center"/>
      <protection/>
    </xf>
    <xf numFmtId="0" fontId="62" fillId="0" borderId="5" applyNumberFormat="0" applyFill="0" applyAlignment="0" applyProtection="0"/>
    <xf numFmtId="0" fontId="79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69" fillId="3" borderId="1" applyNumberFormat="0" applyAlignment="0" applyProtection="0"/>
    <xf numFmtId="0" fontId="63" fillId="4" borderId="8" applyNumberFormat="0" applyBorder="0" applyAlignment="0" applyProtection="0"/>
    <xf numFmtId="187" fontId="76" fillId="44" borderId="0">
      <alignment/>
      <protection/>
    </xf>
    <xf numFmtId="0" fontId="55" fillId="0" borderId="9" applyNumberFormat="0" applyFill="0" applyAlignment="0" applyProtection="0"/>
    <xf numFmtId="187" fontId="78" fillId="45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18" borderId="0" applyNumberFormat="0" applyBorder="0" applyAlignment="0" applyProtection="0"/>
    <xf numFmtId="0" fontId="10" fillId="0" borderId="0">
      <alignment/>
      <protection/>
    </xf>
    <xf numFmtId="37" fontId="43" fillId="0" borderId="0">
      <alignment/>
      <protection/>
    </xf>
    <xf numFmtId="182" fontId="59" fillId="0" borderId="0">
      <alignment/>
      <protection/>
    </xf>
    <xf numFmtId="0" fontId="68" fillId="0" borderId="0">
      <alignment/>
      <protection/>
    </xf>
    <xf numFmtId="0" fontId="0" fillId="4" borderId="10" applyNumberFormat="0" applyFont="0" applyAlignment="0" applyProtection="0"/>
    <xf numFmtId="0" fontId="44" fillId="2" borderId="11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72" fillId="0" borderId="12">
      <alignment horizontal="center"/>
      <protection/>
    </xf>
    <xf numFmtId="3" fontId="0" fillId="0" borderId="0" applyFont="0" applyFill="0" applyBorder="0" applyAlignment="0" applyProtection="0"/>
    <xf numFmtId="0" fontId="0" fillId="46" borderId="0" applyNumberFormat="0" applyFont="0" applyBorder="0" applyAlignment="0" applyProtection="0"/>
    <xf numFmtId="0" fontId="71" fillId="47" borderId="13">
      <alignment/>
      <protection locked="0"/>
    </xf>
    <xf numFmtId="0" fontId="81" fillId="0" borderId="0">
      <alignment/>
      <protection/>
    </xf>
    <xf numFmtId="0" fontId="71" fillId="47" borderId="13">
      <alignment/>
      <protection locked="0"/>
    </xf>
    <xf numFmtId="0" fontId="71" fillId="47" borderId="13">
      <alignment/>
      <protection locked="0"/>
    </xf>
    <xf numFmtId="0" fontId="8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73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9" fillId="0" borderId="15" applyNumberFormat="0" applyFill="0" applyProtection="0">
      <alignment horizontal="right"/>
    </xf>
    <xf numFmtId="0" fontId="97" fillId="0" borderId="0" applyNumberFormat="0" applyFill="0" applyBorder="0" applyAlignment="0" applyProtection="0"/>
    <xf numFmtId="0" fontId="98" fillId="0" borderId="16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99" fillId="0" borderId="1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0" fillId="0" borderId="18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5" fillId="0" borderId="15" applyNumberFormat="0" applyFill="0" applyProtection="0">
      <alignment horizontal="center"/>
    </xf>
    <xf numFmtId="0" fontId="82" fillId="0" borderId="0" applyNumberFormat="0" applyFill="0" applyBorder="0" applyAlignment="0" applyProtection="0"/>
    <xf numFmtId="0" fontId="77" fillId="0" borderId="20" applyNumberFormat="0" applyFill="0" applyProtection="0">
      <alignment horizontal="center"/>
    </xf>
    <xf numFmtId="0" fontId="101" fillId="4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3" fillId="49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89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89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47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104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05" fillId="50" borderId="23" applyNumberFormat="0" applyAlignment="0" applyProtection="0"/>
    <xf numFmtId="0" fontId="65" fillId="16" borderId="1" applyNumberFormat="0" applyAlignment="0" applyProtection="0"/>
    <xf numFmtId="0" fontId="65" fillId="16" borderId="1" applyNumberFormat="0" applyAlignment="0" applyProtection="0"/>
    <xf numFmtId="0" fontId="106" fillId="51" borderId="24" applyNumberFormat="0" applyAlignment="0" applyProtection="0"/>
    <xf numFmtId="0" fontId="58" fillId="40" borderId="2" applyNumberFormat="0" applyAlignment="0" applyProtection="0"/>
    <xf numFmtId="0" fontId="58" fillId="40" borderId="2" applyNumberFormat="0" applyAlignment="0" applyProtection="0"/>
    <xf numFmtId="0" fontId="10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7" fillId="0" borderId="20" applyNumberFormat="0" applyFill="0" applyProtection="0">
      <alignment horizontal="left"/>
    </xf>
    <xf numFmtId="0" fontId="10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9" fillId="0" borderId="25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66" fillId="0" borderId="0">
      <alignment/>
      <protection/>
    </xf>
    <xf numFmtId="177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54" borderId="0" applyNumberFormat="0" applyBorder="0" applyAlignment="0" applyProtection="0"/>
    <xf numFmtId="0" fontId="96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96" fillId="5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96" fillId="5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96" fillId="59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96" fillId="6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96" fillId="61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180" fontId="59" fillId="0" borderId="20" applyFill="0" applyProtection="0">
      <alignment horizontal="right"/>
    </xf>
    <xf numFmtId="0" fontId="59" fillId="0" borderId="15" applyNumberFormat="0" applyFill="0" applyProtection="0">
      <alignment horizontal="left"/>
    </xf>
    <xf numFmtId="0" fontId="110" fillId="62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111" fillId="50" borderId="26" applyNumberFormat="0" applyAlignment="0" applyProtection="0"/>
    <xf numFmtId="0" fontId="44" fillId="16" borderId="11" applyNumberFormat="0" applyAlignment="0" applyProtection="0"/>
    <xf numFmtId="0" fontId="44" fillId="16" borderId="11" applyNumberFormat="0" applyAlignment="0" applyProtection="0"/>
    <xf numFmtId="0" fontId="112" fillId="63" borderId="23" applyNumberFormat="0" applyAlignment="0" applyProtection="0"/>
    <xf numFmtId="0" fontId="69" fillId="3" borderId="1" applyNumberFormat="0" applyAlignment="0" applyProtection="0"/>
    <xf numFmtId="0" fontId="69" fillId="3" borderId="1" applyNumberFormat="0" applyAlignment="0" applyProtection="0"/>
    <xf numFmtId="1" fontId="59" fillId="0" borderId="20" applyFill="0" applyProtection="0">
      <alignment horizontal="center"/>
    </xf>
    <xf numFmtId="0" fontId="83" fillId="0" borderId="0">
      <alignment/>
      <protection/>
    </xf>
    <xf numFmtId="0" fontId="68" fillId="0" borderId="0">
      <alignment/>
      <protection/>
    </xf>
    <xf numFmtId="0" fontId="113" fillId="0" borderId="0" applyNumberFormat="0" applyFill="0" applyBorder="0" applyAlignment="0" applyProtection="0"/>
    <xf numFmtId="0" fontId="6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4" borderId="27" applyNumberFormat="0" applyFont="0" applyAlignment="0" applyProtection="0"/>
    <xf numFmtId="0" fontId="0" fillId="4" borderId="10" applyNumberFormat="0" applyFont="0" applyAlignment="0" applyProtection="0"/>
  </cellStyleXfs>
  <cellXfs count="193">
    <xf numFmtId="0" fontId="0" fillId="0" borderId="0" xfId="0" applyAlignment="1">
      <alignment/>
    </xf>
    <xf numFmtId="0" fontId="1" fillId="2" borderId="0" xfId="270" applyNumberFormat="1" applyFont="1" applyFill="1" applyBorder="1" applyAlignment="1" applyProtection="1">
      <alignment vertical="center"/>
      <protection/>
    </xf>
    <xf numFmtId="0" fontId="1" fillId="2" borderId="0" xfId="270" applyNumberFormat="1" applyFont="1" applyFill="1" applyBorder="1" applyAlignment="1" applyProtection="1">
      <alignment horizontal="center" vertical="center"/>
      <protection/>
    </xf>
    <xf numFmtId="0" fontId="3" fillId="2" borderId="8" xfId="270" applyNumberFormat="1" applyFont="1" applyFill="1" applyBorder="1" applyAlignment="1" applyProtection="1">
      <alignment horizontal="center" vertical="center"/>
      <protection/>
    </xf>
    <xf numFmtId="0" fontId="3" fillId="2" borderId="8" xfId="270" applyNumberFormat="1" applyFont="1" applyFill="1" applyBorder="1" applyAlignment="1" applyProtection="1">
      <alignment horizontal="center" vertical="center" wrapText="1"/>
      <protection/>
    </xf>
    <xf numFmtId="0" fontId="3" fillId="2" borderId="8" xfId="270" applyNumberFormat="1" applyFont="1" applyFill="1" applyBorder="1" applyAlignment="1" applyProtection="1">
      <alignment horizontal="left" vertical="center"/>
      <protection/>
    </xf>
    <xf numFmtId="191" fontId="4" fillId="2" borderId="28" xfId="258" applyNumberFormat="1" applyFont="1" applyFill="1" applyBorder="1" applyAlignment="1">
      <alignment vertical="center"/>
      <protection/>
    </xf>
    <xf numFmtId="0" fontId="5" fillId="2" borderId="8" xfId="270" applyNumberFormat="1" applyFont="1" applyFill="1" applyBorder="1" applyAlignment="1" applyProtection="1">
      <alignment horizontal="left" vertical="center"/>
      <protection/>
    </xf>
    <xf numFmtId="191" fontId="6" fillId="2" borderId="29" xfId="258" applyNumberFormat="1" applyFont="1" applyFill="1" applyBorder="1" applyAlignment="1">
      <alignment vertical="center"/>
      <protection/>
    </xf>
    <xf numFmtId="0" fontId="114" fillId="2" borderId="8" xfId="270" applyNumberFormat="1" applyFont="1" applyFill="1" applyBorder="1" applyAlignment="1" applyProtection="1">
      <alignment vertical="center"/>
      <protection/>
    </xf>
    <xf numFmtId="191" fontId="4" fillId="2" borderId="29" xfId="258" applyNumberFormat="1" applyFont="1" applyFill="1" applyBorder="1" applyAlignment="1">
      <alignment vertical="center"/>
      <protection/>
    </xf>
    <xf numFmtId="0" fontId="1" fillId="2" borderId="0" xfId="270" applyNumberFormat="1" applyFont="1" applyFill="1" applyBorder="1" applyAlignment="1" applyProtection="1">
      <alignment horizontal="right" vertical="center"/>
      <protection/>
    </xf>
    <xf numFmtId="192" fontId="4" fillId="2" borderId="28" xfId="258" applyNumberFormat="1" applyFont="1" applyFill="1" applyBorder="1" applyAlignment="1">
      <alignment vertical="center"/>
      <protection/>
    </xf>
    <xf numFmtId="192" fontId="6" fillId="2" borderId="29" xfId="258" applyNumberFormat="1" applyFont="1" applyFill="1" applyBorder="1" applyAlignment="1">
      <alignment vertical="center"/>
      <protection/>
    </xf>
    <xf numFmtId="192" fontId="8" fillId="2" borderId="28" xfId="254" applyNumberFormat="1" applyFont="1" applyFill="1" applyBorder="1" applyAlignment="1">
      <alignment vertical="center"/>
      <protection/>
    </xf>
    <xf numFmtId="192" fontId="6" fillId="2" borderId="29" xfId="254" applyNumberFormat="1" applyFont="1" applyFill="1" applyBorder="1" applyAlignment="1">
      <alignment vertical="center"/>
      <protection/>
    </xf>
    <xf numFmtId="0" fontId="9" fillId="2" borderId="8" xfId="270" applyNumberFormat="1" applyFont="1" applyFill="1" applyBorder="1" applyAlignment="1" applyProtection="1">
      <alignment horizontal="left" vertical="center"/>
      <protection/>
    </xf>
    <xf numFmtId="0" fontId="9" fillId="2" borderId="8" xfId="270" applyNumberFormat="1" applyFont="1" applyFill="1" applyBorder="1" applyAlignment="1" applyProtection="1">
      <alignment vertical="center"/>
      <protection/>
    </xf>
    <xf numFmtId="193" fontId="10" fillId="0" borderId="0" xfId="267" applyNumberFormat="1" applyFont="1">
      <alignment/>
      <protection/>
    </xf>
    <xf numFmtId="193" fontId="10" fillId="0" borderId="0" xfId="267" applyNumberFormat="1" applyFont="1" applyAlignment="1">
      <alignment horizontal="center"/>
      <protection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3" fillId="0" borderId="8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/>
    </xf>
    <xf numFmtId="0" fontId="0" fillId="65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3" fontId="13" fillId="65" borderId="8" xfId="0" applyNumberFormat="1" applyFont="1" applyFill="1" applyBorder="1" applyAlignment="1" applyProtection="1">
      <alignment vertical="center"/>
      <protection/>
    </xf>
    <xf numFmtId="0" fontId="13" fillId="65" borderId="8" xfId="0" applyFont="1" applyFill="1" applyBorder="1" applyAlignment="1">
      <alignment vertical="center"/>
    </xf>
    <xf numFmtId="0" fontId="17" fillId="65" borderId="15" xfId="0" applyFont="1" applyFill="1" applyBorder="1" applyAlignment="1">
      <alignment horizontal="center" vertical="center"/>
    </xf>
    <xf numFmtId="3" fontId="13" fillId="65" borderId="8" xfId="0" applyNumberFormat="1" applyFont="1" applyFill="1" applyBorder="1" applyAlignment="1" applyProtection="1">
      <alignment horizontal="left" vertical="center"/>
      <protection/>
    </xf>
    <xf numFmtId="3" fontId="115" fillId="65" borderId="8" xfId="0" applyNumberFormat="1" applyFont="1" applyFill="1" applyBorder="1" applyAlignment="1" applyProtection="1">
      <alignment vertical="center"/>
      <protection/>
    </xf>
    <xf numFmtId="3" fontId="116" fillId="65" borderId="8" xfId="0" applyNumberFormat="1" applyFont="1" applyFill="1" applyBorder="1" applyAlignment="1" applyProtection="1">
      <alignment horizontal="left" vertical="center"/>
      <protection/>
    </xf>
    <xf numFmtId="3" fontId="13" fillId="0" borderId="8" xfId="0" applyNumberFormat="1" applyFont="1" applyFill="1" applyBorder="1" applyAlignment="1" applyProtection="1">
      <alignment vertical="center"/>
      <protection/>
    </xf>
    <xf numFmtId="0" fontId="13" fillId="0" borderId="8" xfId="0" applyFont="1" applyFill="1" applyBorder="1" applyAlignment="1">
      <alignment vertical="center"/>
    </xf>
    <xf numFmtId="3" fontId="116" fillId="65" borderId="8" xfId="0" applyNumberFormat="1" applyFont="1" applyFill="1" applyBorder="1" applyAlignment="1" applyProtection="1">
      <alignment vertical="center"/>
      <protection/>
    </xf>
    <xf numFmtId="3" fontId="116" fillId="0" borderId="8" xfId="0" applyNumberFormat="1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>
      <alignment vertical="center"/>
    </xf>
    <xf numFmtId="3" fontId="13" fillId="0" borderId="8" xfId="0" applyNumberFormat="1" applyFont="1" applyFill="1" applyBorder="1" applyAlignment="1" applyProtection="1">
      <alignment horizontal="left" vertical="center"/>
      <protection/>
    </xf>
    <xf numFmtId="0" fontId="116" fillId="0" borderId="8" xfId="0" applyFont="1" applyBorder="1" applyAlignment="1">
      <alignment horizontal="left" vertical="center"/>
    </xf>
    <xf numFmtId="0" fontId="108" fillId="0" borderId="8" xfId="252" applyFont="1" applyFill="1" applyBorder="1" applyAlignment="1">
      <alignment vertical="center" wrapText="1"/>
      <protection/>
    </xf>
    <xf numFmtId="0" fontId="17" fillId="0" borderId="8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vertical="center"/>
    </xf>
    <xf numFmtId="1" fontId="13" fillId="0" borderId="8" xfId="0" applyNumberFormat="1" applyFont="1" applyFill="1" applyBorder="1" applyAlignment="1" applyProtection="1">
      <alignment vertical="center"/>
      <protection locked="0"/>
    </xf>
    <xf numFmtId="0" fontId="0" fillId="66" borderId="8" xfId="0" applyFont="1" applyFill="1" applyBorder="1" applyAlignment="1">
      <alignment vertical="center"/>
    </xf>
    <xf numFmtId="0" fontId="24" fillId="0" borderId="0" xfId="260" applyFont="1" applyFill="1">
      <alignment/>
      <protection/>
    </xf>
    <xf numFmtId="0" fontId="0" fillId="0" borderId="0" xfId="260" applyFill="1">
      <alignment/>
      <protection/>
    </xf>
    <xf numFmtId="0" fontId="117" fillId="0" borderId="0" xfId="260" applyFont="1" applyFill="1">
      <alignment/>
      <protection/>
    </xf>
    <xf numFmtId="0" fontId="24" fillId="0" borderId="8" xfId="260" applyNumberFormat="1" applyFont="1" applyFill="1" applyBorder="1" applyAlignment="1" applyProtection="1">
      <alignment horizontal="center" vertical="center" wrapText="1"/>
      <protection/>
    </xf>
    <xf numFmtId="0" fontId="25" fillId="0" borderId="8" xfId="260" applyNumberFormat="1" applyFont="1" applyFill="1" applyBorder="1" applyAlignment="1" applyProtection="1">
      <alignment horizontal="center" vertical="center" wrapText="1"/>
      <protection/>
    </xf>
    <xf numFmtId="0" fontId="26" fillId="0" borderId="8" xfId="260" applyFont="1" applyFill="1" applyBorder="1" applyAlignment="1">
      <alignment vertical="center"/>
      <protection/>
    </xf>
    <xf numFmtId="3" fontId="24" fillId="0" borderId="8" xfId="260" applyNumberFormat="1" applyFont="1" applyFill="1" applyBorder="1" applyAlignment="1" applyProtection="1">
      <alignment horizontal="right" vertical="center"/>
      <protection/>
    </xf>
    <xf numFmtId="0" fontId="24" fillId="0" borderId="8" xfId="260" applyFont="1" applyFill="1" applyBorder="1">
      <alignment/>
      <protection/>
    </xf>
    <xf numFmtId="3" fontId="118" fillId="0" borderId="8" xfId="260" applyNumberFormat="1" applyFont="1" applyFill="1" applyBorder="1" applyAlignment="1" applyProtection="1">
      <alignment horizontal="right" vertical="center"/>
      <protection/>
    </xf>
    <xf numFmtId="0" fontId="118" fillId="0" borderId="8" xfId="0" applyFont="1" applyBorder="1" applyAlignment="1">
      <alignment horizontal="center" vertical="center" wrapText="1"/>
    </xf>
    <xf numFmtId="0" fontId="30" fillId="0" borderId="28" xfId="0" applyNumberFormat="1" applyFont="1" applyFill="1" applyBorder="1" applyAlignment="1" applyProtection="1">
      <alignment horizontal="center" vertical="center"/>
      <protection/>
    </xf>
    <xf numFmtId="0" fontId="31" fillId="0" borderId="28" xfId="0" applyNumberFormat="1" applyFont="1" applyFill="1" applyBorder="1" applyAlignment="1" applyProtection="1">
      <alignment horizontal="left" vertical="center"/>
      <protection/>
    </xf>
    <xf numFmtId="0" fontId="31" fillId="0" borderId="28" xfId="0" applyNumberFormat="1" applyFont="1" applyFill="1" applyBorder="1" applyAlignment="1" applyProtection="1">
      <alignment horizontal="right" vertical="center"/>
      <protection/>
    </xf>
    <xf numFmtId="0" fontId="32" fillId="0" borderId="28" xfId="0" applyNumberFormat="1" applyFont="1" applyFill="1" applyBorder="1" applyAlignment="1" applyProtection="1">
      <alignment horizontal="left" vertical="center"/>
      <protection/>
    </xf>
    <xf numFmtId="0" fontId="32" fillId="0" borderId="28" xfId="0" applyNumberFormat="1" applyFont="1" applyFill="1" applyBorder="1" applyAlignment="1" applyProtection="1">
      <alignment horizontal="right" vertical="center"/>
      <protection/>
    </xf>
    <xf numFmtId="0" fontId="34" fillId="0" borderId="28" xfId="0" applyNumberFormat="1" applyFont="1" applyFill="1" applyBorder="1" applyAlignment="1" applyProtection="1">
      <alignment horizontal="center" vertical="center"/>
      <protection/>
    </xf>
    <xf numFmtId="49" fontId="36" fillId="0" borderId="28" xfId="0" applyNumberFormat="1" applyFont="1" applyFill="1" applyBorder="1" applyAlignment="1" applyProtection="1">
      <alignment horizontal="center" vertical="center"/>
      <protection/>
    </xf>
    <xf numFmtId="194" fontId="37" fillId="0" borderId="28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 vertical="center"/>
      <protection/>
    </xf>
    <xf numFmtId="195" fontId="25" fillId="0" borderId="28" xfId="0" applyNumberFormat="1" applyFont="1" applyFill="1" applyBorder="1" applyAlignment="1" applyProtection="1">
      <alignment horizontal="right" vertical="center"/>
      <protection/>
    </xf>
    <xf numFmtId="0" fontId="36" fillId="0" borderId="28" xfId="0" applyNumberFormat="1" applyFont="1" applyFill="1" applyBorder="1" applyAlignment="1" applyProtection="1">
      <alignment vertical="center"/>
      <protection/>
    </xf>
    <xf numFmtId="195" fontId="36" fillId="0" borderId="28" xfId="0" applyNumberFormat="1" applyFont="1" applyFill="1" applyBorder="1" applyAlignment="1" applyProtection="1">
      <alignment horizontal="right" vertical="center"/>
      <protection/>
    </xf>
    <xf numFmtId="0" fontId="39" fillId="0" borderId="0" xfId="269" applyFont="1" applyAlignment="1">
      <alignment vertical="center" wrapText="1"/>
      <protection/>
    </xf>
    <xf numFmtId="0" fontId="39" fillId="0" borderId="0" xfId="268" applyFont="1" applyAlignment="1">
      <alignment vertical="center" wrapText="1"/>
      <protection/>
    </xf>
    <xf numFmtId="0" fontId="39" fillId="0" borderId="0" xfId="269" applyFont="1" applyFill="1" applyAlignment="1">
      <alignment vertical="center" wrapText="1"/>
      <protection/>
    </xf>
    <xf numFmtId="0" fontId="40" fillId="0" borderId="31" xfId="269" applyNumberFormat="1" applyFont="1" applyFill="1" applyBorder="1" applyAlignment="1" applyProtection="1">
      <alignment horizontal="center" vertical="center" wrapText="1"/>
      <protection/>
    </xf>
    <xf numFmtId="0" fontId="40" fillId="0" borderId="8" xfId="269" applyNumberFormat="1" applyFont="1" applyFill="1" applyBorder="1" applyAlignment="1">
      <alignment horizontal="center" vertical="center" wrapText="1"/>
      <protection/>
    </xf>
    <xf numFmtId="0" fontId="40" fillId="0" borderId="8" xfId="269" applyNumberFormat="1" applyFont="1" applyFill="1" applyBorder="1" applyAlignment="1" applyProtection="1">
      <alignment horizontal="center" vertical="center" wrapText="1"/>
      <protection/>
    </xf>
    <xf numFmtId="0" fontId="40" fillId="0" borderId="32" xfId="269" applyNumberFormat="1" applyFont="1" applyFill="1" applyBorder="1" applyAlignment="1" applyProtection="1">
      <alignment horizontal="center" vertical="center" wrapText="1"/>
      <protection/>
    </xf>
    <xf numFmtId="49" fontId="40" fillId="0" borderId="31" xfId="269" applyNumberFormat="1" applyFont="1" applyFill="1" applyBorder="1" applyAlignment="1" applyProtection="1">
      <alignment horizontal="left" vertical="center" wrapText="1"/>
      <protection/>
    </xf>
    <xf numFmtId="49" fontId="41" fillId="0" borderId="8" xfId="269" applyNumberFormat="1" applyFont="1" applyFill="1" applyBorder="1" applyAlignment="1" applyProtection="1">
      <alignment horizontal="center" vertical="center" wrapText="1"/>
      <protection/>
    </xf>
    <xf numFmtId="197" fontId="42" fillId="67" borderId="8" xfId="269" applyNumberFormat="1" applyFont="1" applyFill="1" applyBorder="1" applyAlignment="1" applyProtection="1">
      <alignment horizontal="center" vertical="center" wrapText="1"/>
      <protection/>
    </xf>
    <xf numFmtId="198" fontId="16" fillId="67" borderId="33" xfId="271" applyNumberFormat="1" applyFont="1" applyFill="1" applyBorder="1" applyAlignment="1">
      <alignment horizontal="center" vertical="center" wrapText="1"/>
      <protection/>
    </xf>
    <xf numFmtId="49" fontId="39" fillId="0" borderId="34" xfId="269" applyNumberFormat="1" applyFont="1" applyFill="1" applyBorder="1" applyAlignment="1" applyProtection="1">
      <alignment horizontal="center" vertical="center" wrapText="1"/>
      <protection/>
    </xf>
    <xf numFmtId="49" fontId="39" fillId="0" borderId="35" xfId="269" applyNumberFormat="1" applyFont="1" applyFill="1" applyBorder="1" applyAlignment="1" applyProtection="1">
      <alignment horizontal="left" vertical="center" wrapText="1"/>
      <protection/>
    </xf>
    <xf numFmtId="197" fontId="16" fillId="0" borderId="35" xfId="269" applyNumberFormat="1" applyFont="1" applyFill="1" applyBorder="1" applyAlignment="1" applyProtection="1">
      <alignment horizontal="center" vertical="center" wrapText="1"/>
      <protection/>
    </xf>
    <xf numFmtId="49" fontId="39" fillId="0" borderId="36" xfId="269" applyNumberFormat="1" applyFont="1" applyFill="1" applyBorder="1" applyAlignment="1" applyProtection="1">
      <alignment horizontal="center" vertical="center" wrapText="1"/>
      <protection/>
    </xf>
    <xf numFmtId="49" fontId="39" fillId="0" borderId="13" xfId="269" applyNumberFormat="1" applyFont="1" applyFill="1" applyBorder="1" applyAlignment="1" applyProtection="1">
      <alignment horizontal="left" vertical="center" wrapText="1"/>
      <protection/>
    </xf>
    <xf numFmtId="197" fontId="16" fillId="0" borderId="13" xfId="269" applyNumberFormat="1" applyFont="1" applyFill="1" applyBorder="1" applyAlignment="1" applyProtection="1">
      <alignment horizontal="center" vertical="center" wrapText="1"/>
      <protection/>
    </xf>
    <xf numFmtId="198" fontId="16" fillId="67" borderId="37" xfId="271" applyNumberFormat="1" applyFont="1" applyFill="1" applyBorder="1" applyAlignment="1">
      <alignment horizontal="center" vertical="center" wrapText="1"/>
      <protection/>
    </xf>
    <xf numFmtId="49" fontId="39" fillId="0" borderId="13" xfId="269" applyNumberFormat="1" applyFont="1" applyFill="1" applyBorder="1" applyAlignment="1" applyProtection="1">
      <alignment vertical="center" wrapText="1"/>
      <protection/>
    </xf>
    <xf numFmtId="49" fontId="39" fillId="67" borderId="36" xfId="269" applyNumberFormat="1" applyFont="1" applyFill="1" applyBorder="1" applyAlignment="1" applyProtection="1">
      <alignment horizontal="center" vertical="center" wrapText="1"/>
      <protection/>
    </xf>
    <xf numFmtId="49" fontId="39" fillId="67" borderId="13" xfId="269" applyNumberFormat="1" applyFont="1" applyFill="1" applyBorder="1" applyAlignment="1" applyProtection="1">
      <alignment horizontal="left" vertical="center" wrapText="1"/>
      <protection/>
    </xf>
    <xf numFmtId="49" fontId="39" fillId="0" borderId="20" xfId="269" applyNumberFormat="1" applyFont="1" applyFill="1" applyBorder="1" applyAlignment="1" applyProtection="1">
      <alignment horizontal="center" vertical="center" wrapText="1"/>
      <protection/>
    </xf>
    <xf numFmtId="49" fontId="39" fillId="0" borderId="15" xfId="269" applyNumberFormat="1" applyFont="1" applyFill="1" applyBorder="1" applyAlignment="1" applyProtection="1">
      <alignment horizontal="left" vertical="center" wrapText="1"/>
      <protection/>
    </xf>
    <xf numFmtId="197" fontId="16" fillId="0" borderId="15" xfId="269" applyNumberFormat="1" applyFont="1" applyFill="1" applyBorder="1" applyAlignment="1" applyProtection="1">
      <alignment horizontal="center" vertical="center" wrapText="1"/>
      <protection/>
    </xf>
    <xf numFmtId="198" fontId="16" fillId="67" borderId="38" xfId="271" applyNumberFormat="1" applyFont="1" applyFill="1" applyBorder="1" applyAlignment="1">
      <alignment horizontal="center" vertical="center" wrapText="1"/>
      <protection/>
    </xf>
    <xf numFmtId="199" fontId="39" fillId="0" borderId="0" xfId="268" applyNumberFormat="1" applyFont="1" applyAlignment="1">
      <alignment horizontal="right" vertical="center" wrapText="1"/>
      <protection/>
    </xf>
    <xf numFmtId="0" fontId="40" fillId="0" borderId="8" xfId="268" applyFont="1" applyBorder="1" applyAlignment="1">
      <alignment horizontal="center" vertical="center" wrapText="1"/>
      <protection/>
    </xf>
    <xf numFmtId="199" fontId="40" fillId="0" borderId="8" xfId="268" applyNumberFormat="1" applyFont="1" applyBorder="1" applyAlignment="1">
      <alignment horizontal="center" vertical="center" wrapText="1"/>
      <protection/>
    </xf>
    <xf numFmtId="0" fontId="41" fillId="0" borderId="8" xfId="268" applyFont="1" applyBorder="1" applyAlignment="1">
      <alignment horizontal="center" vertical="center" wrapText="1"/>
      <protection/>
    </xf>
    <xf numFmtId="200" fontId="42" fillId="67" borderId="8" xfId="268" applyNumberFormat="1" applyFont="1" applyFill="1" applyBorder="1" applyAlignment="1">
      <alignment horizontal="center" vertical="center" wrapText="1"/>
      <protection/>
    </xf>
    <xf numFmtId="198" fontId="42" fillId="67" borderId="8" xfId="268" applyNumberFormat="1" applyFont="1" applyFill="1" applyBorder="1" applyAlignment="1">
      <alignment horizontal="right" vertical="center" wrapText="1"/>
      <protection/>
    </xf>
    <xf numFmtId="0" fontId="41" fillId="0" borderId="8" xfId="268" applyFont="1" applyBorder="1" applyAlignment="1">
      <alignment vertical="center" wrapText="1"/>
      <protection/>
    </xf>
    <xf numFmtId="200" fontId="42" fillId="67" borderId="8" xfId="268" applyNumberFormat="1" applyFont="1" applyFill="1" applyBorder="1" applyAlignment="1">
      <alignment vertical="center" wrapText="1"/>
      <protection/>
    </xf>
    <xf numFmtId="0" fontId="39" fillId="0" borderId="8" xfId="268" applyFont="1" applyBorder="1" applyAlignment="1">
      <alignment vertical="center" wrapText="1"/>
      <protection/>
    </xf>
    <xf numFmtId="200" fontId="16" fillId="0" borderId="8" xfId="334" applyNumberFormat="1" applyFont="1" applyBorder="1" applyAlignment="1">
      <alignment vertical="center" wrapText="1"/>
    </xf>
    <xf numFmtId="200" fontId="16" fillId="0" borderId="8" xfId="268" applyNumberFormat="1" applyFont="1" applyBorder="1" applyAlignment="1">
      <alignment vertical="center" wrapText="1"/>
      <protection/>
    </xf>
    <xf numFmtId="198" fontId="16" fillId="67" borderId="8" xfId="268" applyNumberFormat="1" applyFont="1" applyFill="1" applyBorder="1" applyAlignment="1">
      <alignment horizontal="right" vertical="center" wrapText="1"/>
      <protection/>
    </xf>
    <xf numFmtId="200" fontId="42" fillId="0" borderId="8" xfId="268" applyNumberFormat="1" applyFont="1" applyBorder="1" applyAlignment="1">
      <alignment vertical="center" wrapText="1"/>
      <protection/>
    </xf>
    <xf numFmtId="0" fontId="39" fillId="0" borderId="8" xfId="268" applyFont="1" applyFill="1" applyBorder="1" applyAlignment="1">
      <alignment vertical="center" wrapText="1"/>
      <protection/>
    </xf>
    <xf numFmtId="0" fontId="38" fillId="0" borderId="0" xfId="268" applyFont="1" applyAlignment="1">
      <alignment horizontal="center" vertical="center" wrapText="1"/>
      <protection/>
    </xf>
    <xf numFmtId="196" fontId="38" fillId="0" borderId="0" xfId="269" applyNumberFormat="1" applyFont="1" applyFill="1" applyAlignment="1" applyProtection="1">
      <alignment horizontal="center" vertical="center" wrapText="1"/>
      <protection/>
    </xf>
    <xf numFmtId="0" fontId="39" fillId="0" borderId="0" xfId="269" applyNumberFormat="1" applyFont="1" applyFill="1" applyBorder="1" applyAlignment="1">
      <alignment horizontal="right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28" xfId="0" applyNumberFormat="1" applyFont="1" applyFill="1" applyBorder="1" applyAlignment="1" applyProtection="1">
      <alignment horizontal="center" vertical="center"/>
      <protection/>
    </xf>
    <xf numFmtId="0" fontId="119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19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28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15" fillId="0" borderId="39" xfId="260" applyNumberFormat="1" applyFont="1" applyFill="1" applyBorder="1" applyAlignment="1" applyProtection="1">
      <alignment horizontal="right" vertical="center"/>
      <protection/>
    </xf>
    <xf numFmtId="0" fontId="24" fillId="0" borderId="8" xfId="260" applyNumberFormat="1" applyFont="1" applyFill="1" applyBorder="1" applyAlignment="1" applyProtection="1">
      <alignment horizontal="center" vertical="center" wrapText="1"/>
      <protection/>
    </xf>
    <xf numFmtId="0" fontId="24" fillId="0" borderId="35" xfId="260" applyNumberFormat="1" applyFont="1" applyFill="1" applyBorder="1" applyAlignment="1" applyProtection="1">
      <alignment horizontal="center" vertical="center"/>
      <protection/>
    </xf>
    <xf numFmtId="0" fontId="24" fillId="0" borderId="15" xfId="260" applyNumberFormat="1" applyFont="1" applyFill="1" applyBorder="1" applyAlignment="1" applyProtection="1">
      <alignment horizontal="center" vertical="center"/>
      <protection/>
    </xf>
    <xf numFmtId="0" fontId="25" fillId="0" borderId="35" xfId="260" applyNumberFormat="1" applyFont="1" applyFill="1" applyBorder="1" applyAlignment="1" applyProtection="1">
      <alignment horizontal="center" vertical="center" wrapText="1"/>
      <protection/>
    </xf>
    <xf numFmtId="0" fontId="25" fillId="0" borderId="15" xfId="26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39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0" xfId="254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258" applyFont="1" applyBorder="1" applyAlignment="1">
      <alignment horizontal="center" vertical="center"/>
      <protection/>
    </xf>
    <xf numFmtId="0" fontId="94" fillId="0" borderId="0" xfId="260" applyNumberFormat="1" applyFont="1" applyFill="1" applyAlignment="1" applyProtection="1">
      <alignment vertical="center"/>
      <protection/>
    </xf>
    <xf numFmtId="0" fontId="22" fillId="0" borderId="0" xfId="260" applyNumberFormat="1" applyFont="1" applyFill="1" applyAlignment="1" applyProtection="1">
      <alignment horizontal="center" vertical="center"/>
      <protection/>
    </xf>
    <xf numFmtId="0" fontId="15" fillId="0" borderId="0" xfId="260" applyNumberFormat="1" applyFont="1" applyFill="1" applyAlignment="1" applyProtection="1">
      <alignment horizontal="right" vertical="center"/>
      <protection/>
    </xf>
    <xf numFmtId="0" fontId="22" fillId="0" borderId="39" xfId="260" applyNumberFormat="1" applyFont="1" applyFill="1" applyBorder="1" applyAlignment="1" applyProtection="1">
      <alignment horizontal="center" vertical="center"/>
      <protection/>
    </xf>
    <xf numFmtId="0" fontId="118" fillId="0" borderId="8" xfId="260" applyNumberFormat="1" applyFont="1" applyFill="1" applyBorder="1" applyAlignment="1" applyProtection="1">
      <alignment horizontal="center" vertical="center" wrapText="1"/>
      <protection/>
    </xf>
    <xf numFmtId="0" fontId="15" fillId="0" borderId="8" xfId="260" applyFont="1" applyFill="1" applyBorder="1" applyAlignment="1">
      <alignment vertical="center"/>
      <protection/>
    </xf>
    <xf numFmtId="0" fontId="24" fillId="0" borderId="15" xfId="260" applyNumberFormat="1" applyFont="1" applyFill="1" applyBorder="1" applyAlignment="1" applyProtection="1">
      <alignment horizontal="center" vertical="center" wrapText="1"/>
      <protection/>
    </xf>
  </cellXfs>
  <cellStyles count="363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2_Book1" xfId="19"/>
    <cellStyle name="_Book1_3" xfId="20"/>
    <cellStyle name="_Book1_Book1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_支出测算" xfId="27"/>
    <cellStyle name="0,0&#13;&#10;NA&#13;&#10;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强调文字颜色 1" xfId="35"/>
    <cellStyle name="20% - 强调文字颜色 1 2" xfId="36"/>
    <cellStyle name="20% - 强调文字颜色 1 3" xfId="37"/>
    <cellStyle name="20% - 强调文字颜色 2" xfId="38"/>
    <cellStyle name="20% - 强调文字颜色 2 2" xfId="39"/>
    <cellStyle name="20% - 强调文字颜色 2 3" xfId="40"/>
    <cellStyle name="20% - 强调文字颜色 3" xfId="41"/>
    <cellStyle name="20% - 强调文字颜色 3 2" xfId="42"/>
    <cellStyle name="20% - 强调文字颜色 3 3" xfId="43"/>
    <cellStyle name="20% - 强调文字颜色 4" xfId="44"/>
    <cellStyle name="20% - 强调文字颜色 4 2" xfId="45"/>
    <cellStyle name="20% - 强调文字颜色 4 3" xfId="46"/>
    <cellStyle name="20% - 强调文字颜色 5" xfId="47"/>
    <cellStyle name="20% - 强调文字颜色 5 2" xfId="48"/>
    <cellStyle name="20% - 强调文字颜色 5 3" xfId="49"/>
    <cellStyle name="20% - 强调文字颜色 6" xfId="50"/>
    <cellStyle name="20% - 强调文字颜色 6 2" xfId="51"/>
    <cellStyle name="20% - 强调文字颜色 6 3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强调文字颜色 1" xfId="59"/>
    <cellStyle name="40% - 强调文字颜色 1 2" xfId="60"/>
    <cellStyle name="40% - 强调文字颜色 1 3" xfId="61"/>
    <cellStyle name="40% - 强调文字颜色 2" xfId="62"/>
    <cellStyle name="40% - 强调文字颜色 2 2" xfId="63"/>
    <cellStyle name="40% - 强调文字颜色 2 3" xfId="64"/>
    <cellStyle name="40% - 强调文字颜色 3" xfId="65"/>
    <cellStyle name="40% - 强调文字颜色 3 2" xfId="66"/>
    <cellStyle name="40% - 强调文字颜色 3 3" xfId="67"/>
    <cellStyle name="40% - 强调文字颜色 4" xfId="68"/>
    <cellStyle name="40% - 强调文字颜色 4 2" xfId="69"/>
    <cellStyle name="40% - 强调文字颜色 4 3" xfId="70"/>
    <cellStyle name="40% - 强调文字颜色 5" xfId="71"/>
    <cellStyle name="40% - 强调文字颜色 5 2" xfId="72"/>
    <cellStyle name="40% - 强调文字颜色 5 3" xfId="73"/>
    <cellStyle name="40% - 强调文字颜色 6" xfId="74"/>
    <cellStyle name="40% - 强调文字颜色 6 2" xfId="75"/>
    <cellStyle name="40% - 强调文字颜色 6 3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强调文字颜色 1" xfId="83"/>
    <cellStyle name="60% - 强调文字颜色 1 2" xfId="84"/>
    <cellStyle name="60% - 强调文字颜色 1 3" xfId="85"/>
    <cellStyle name="60% - 强调文字颜色 2" xfId="86"/>
    <cellStyle name="60% - 强调文字颜色 2 2" xfId="87"/>
    <cellStyle name="60% - 强调文字颜色 2 3" xfId="88"/>
    <cellStyle name="60% - 强调文字颜色 3" xfId="89"/>
    <cellStyle name="60% - 强调文字颜色 3 2" xfId="90"/>
    <cellStyle name="60% - 强调文字颜色 3 3" xfId="91"/>
    <cellStyle name="60% - 强调文字颜色 4" xfId="92"/>
    <cellStyle name="60% - 强调文字颜色 4 2" xfId="93"/>
    <cellStyle name="60% - 强调文字颜色 4 3" xfId="94"/>
    <cellStyle name="60% - 强调文字颜色 5" xfId="95"/>
    <cellStyle name="60% - 强调文字颜色 5 2" xfId="96"/>
    <cellStyle name="60% - 强调文字颜色 5 3" xfId="97"/>
    <cellStyle name="60% - 强调文字颜色 6" xfId="98"/>
    <cellStyle name="60% - 强调文字颜色 6 2" xfId="99"/>
    <cellStyle name="60% - 强调文字颜色 6 3" xfId="100"/>
    <cellStyle name="6mal" xfId="101"/>
    <cellStyle name="Accent1" xfId="102"/>
    <cellStyle name="Accent1 - 20%" xfId="103"/>
    <cellStyle name="Accent1 - 40%" xfId="104"/>
    <cellStyle name="Accent1 - 60%" xfId="105"/>
    <cellStyle name="Accent1_Book1" xfId="106"/>
    <cellStyle name="Accent2" xfId="107"/>
    <cellStyle name="Accent2 - 20%" xfId="108"/>
    <cellStyle name="Accent2 - 40%" xfId="109"/>
    <cellStyle name="Accent2 - 60%" xfId="110"/>
    <cellStyle name="Accent2_Book1" xfId="111"/>
    <cellStyle name="Accent3" xfId="112"/>
    <cellStyle name="Accent3 - 20%" xfId="113"/>
    <cellStyle name="Accent3 - 40%" xfId="114"/>
    <cellStyle name="Accent3 - 60%" xfId="115"/>
    <cellStyle name="Accent3_Book1" xfId="116"/>
    <cellStyle name="Accent4" xfId="117"/>
    <cellStyle name="Accent4 - 20%" xfId="118"/>
    <cellStyle name="Accent4 - 40%" xfId="119"/>
    <cellStyle name="Accent4 - 60%" xfId="120"/>
    <cellStyle name="Accent4_Book1" xfId="121"/>
    <cellStyle name="Accent5" xfId="122"/>
    <cellStyle name="Accent5 - 20%" xfId="123"/>
    <cellStyle name="Accent5 - 40%" xfId="124"/>
    <cellStyle name="Accent5 - 60%" xfId="125"/>
    <cellStyle name="Accent5_Book1" xfId="126"/>
    <cellStyle name="Accent6" xfId="127"/>
    <cellStyle name="Accent6 - 20%" xfId="128"/>
    <cellStyle name="Accent6 - 40%" xfId="129"/>
    <cellStyle name="Accent6 - 60%" xfId="130"/>
    <cellStyle name="Accent6_Book1" xfId="131"/>
    <cellStyle name="args.style" xfId="132"/>
    <cellStyle name="Bad" xfId="133"/>
    <cellStyle name="Calculation" xfId="134"/>
    <cellStyle name="Check Cell" xfId="135"/>
    <cellStyle name="Comma [0]_!!!GO" xfId="136"/>
    <cellStyle name="comma zerodec" xfId="137"/>
    <cellStyle name="Comma_!!!GO" xfId="138"/>
    <cellStyle name="Currency [0]_!!!GO" xfId="139"/>
    <cellStyle name="Currency_!!!GO" xfId="140"/>
    <cellStyle name="Currency1" xfId="141"/>
    <cellStyle name="Date" xfId="142"/>
    <cellStyle name="Dollar (zero dec)" xfId="143"/>
    <cellStyle name="Explanatory Text" xfId="144"/>
    <cellStyle name="Good" xfId="145"/>
    <cellStyle name="Grey" xfId="146"/>
    <cellStyle name="Header1" xfId="147"/>
    <cellStyle name="Header2" xfId="148"/>
    <cellStyle name="Heading 1" xfId="149"/>
    <cellStyle name="Heading 2" xfId="150"/>
    <cellStyle name="Heading 3" xfId="151"/>
    <cellStyle name="Heading 4" xfId="152"/>
    <cellStyle name="Input" xfId="153"/>
    <cellStyle name="Input [yellow]" xfId="154"/>
    <cellStyle name="Input Cells" xfId="155"/>
    <cellStyle name="Linked Cell" xfId="156"/>
    <cellStyle name="Linked Cells" xfId="157"/>
    <cellStyle name="Millares [0]_96 Risk" xfId="158"/>
    <cellStyle name="Millares_96 Risk" xfId="159"/>
    <cellStyle name="Milliers [0]_!!!GO" xfId="160"/>
    <cellStyle name="Milliers_!!!GO" xfId="161"/>
    <cellStyle name="Moneda [0]_96 Risk" xfId="162"/>
    <cellStyle name="Moneda_96 Risk" xfId="163"/>
    <cellStyle name="Mon閠aire [0]_!!!GO" xfId="164"/>
    <cellStyle name="Mon閠aire_!!!GO" xfId="165"/>
    <cellStyle name="Neutral" xfId="166"/>
    <cellStyle name="New Times Roman" xfId="167"/>
    <cellStyle name="no dec" xfId="168"/>
    <cellStyle name="Normal - Style1" xfId="169"/>
    <cellStyle name="Normal_!!!GO" xfId="170"/>
    <cellStyle name="Note" xfId="171"/>
    <cellStyle name="Output" xfId="172"/>
    <cellStyle name="per.style" xfId="173"/>
    <cellStyle name="Percent [2]" xfId="174"/>
    <cellStyle name="Percent_!!!GO" xfId="175"/>
    <cellStyle name="Pourcentage_pldt" xfId="176"/>
    <cellStyle name="PSChar" xfId="177"/>
    <cellStyle name="PSDate" xfId="178"/>
    <cellStyle name="PSDec" xfId="179"/>
    <cellStyle name="PSHeading" xfId="180"/>
    <cellStyle name="PSInt" xfId="181"/>
    <cellStyle name="PSSpacer" xfId="182"/>
    <cellStyle name="sstot" xfId="183"/>
    <cellStyle name="Standard_AREAS" xfId="184"/>
    <cellStyle name="t" xfId="185"/>
    <cellStyle name="t_HVAC Equipment (3)" xfId="186"/>
    <cellStyle name="Title" xfId="187"/>
    <cellStyle name="Total" xfId="188"/>
    <cellStyle name="Warning Text" xfId="189"/>
    <cellStyle name="Percent" xfId="190"/>
    <cellStyle name="百分比 2" xfId="191"/>
    <cellStyle name="捠壿 [0.00]_Region Orders (2)" xfId="192"/>
    <cellStyle name="捠壿_Region Orders (2)" xfId="193"/>
    <cellStyle name="编号" xfId="194"/>
    <cellStyle name="标题" xfId="195"/>
    <cellStyle name="标题 1" xfId="196"/>
    <cellStyle name="标题 1 2" xfId="197"/>
    <cellStyle name="标题 1 3" xfId="198"/>
    <cellStyle name="标题 2" xfId="199"/>
    <cellStyle name="标题 2 2" xfId="200"/>
    <cellStyle name="标题 2 3" xfId="201"/>
    <cellStyle name="标题 3" xfId="202"/>
    <cellStyle name="标题 3 2" xfId="203"/>
    <cellStyle name="标题 3 3" xfId="204"/>
    <cellStyle name="标题 4" xfId="205"/>
    <cellStyle name="标题 4 2" xfId="206"/>
    <cellStyle name="标题 4 3" xfId="207"/>
    <cellStyle name="标题 5" xfId="208"/>
    <cellStyle name="标题 6" xfId="209"/>
    <cellStyle name="标题1" xfId="210"/>
    <cellStyle name="表标题" xfId="211"/>
    <cellStyle name="部门" xfId="212"/>
    <cellStyle name="差" xfId="213"/>
    <cellStyle name="差 2" xfId="214"/>
    <cellStyle name="差 3" xfId="215"/>
    <cellStyle name="差_2013年国有资本经营预算执行情况表" xfId="216"/>
    <cellStyle name="差_2014年国有资本经营预算表" xfId="217"/>
    <cellStyle name="差_2015年盐池县公共财政预算支出明细表" xfId="218"/>
    <cellStyle name="差_2015年预算支出统计表(西吉县）" xfId="219"/>
    <cellStyle name="差_Book1" xfId="220"/>
    <cellStyle name="差_Book1_1" xfId="221"/>
    <cellStyle name="差_Book1_Book1" xfId="222"/>
    <cellStyle name="差_Sheet1" xfId="223"/>
    <cellStyle name="差_Sheet1_2016年预算报人大数（1.14新）" xfId="224"/>
    <cellStyle name="差_Sheet2" xfId="225"/>
    <cellStyle name="差_贺兰县2015年预算支出统计表" xfId="226"/>
    <cellStyle name="差_金凤区2015年预算支出统计表" xfId="227"/>
    <cellStyle name="差_金凤区2015年预算支出统计表_2016年预算报人大数（1.14新）" xfId="228"/>
    <cellStyle name="差_金凤区2015年预算支出统计表_预算总表2015.1.13" xfId="229"/>
    <cellStyle name="差_金凤区2015年预算支出统计表_预算总表2015.1.13_2016年预算报人大数（1.14新）" xfId="230"/>
    <cellStyle name="差_泾源县2015年预算支出统计表" xfId="231"/>
    <cellStyle name="差_开发区2015年预算支出统计表" xfId="232"/>
    <cellStyle name="差_开发区2015年预算支出统计表_2016年预算报人大数（1.14新）" xfId="233"/>
    <cellStyle name="差_开发区2015年预算支出统计表_预算总表2015.1.13" xfId="234"/>
    <cellStyle name="差_开发区2015年预算支出统计表_预算总表2015.1.13_2016年预算报人大数（1.14新）" xfId="235"/>
    <cellStyle name="差_临时工" xfId="236"/>
    <cellStyle name="差_临时工_2016年预算报人大数（1.14新）" xfId="237"/>
    <cellStyle name="差_彭阳县2015年预算支出统计表（上报）" xfId="238"/>
    <cellStyle name="差_同心2015年预算支出统计表" xfId="239"/>
    <cellStyle name="差_兴庆区2015年预算支出统计表" xfId="240"/>
    <cellStyle name="差_兴庆区2015年预算支出统计表_2016年预算报人大数（1.14新）" xfId="241"/>
    <cellStyle name="差_兴庆区2015年预算支出统计表_预算总表2015.1.13" xfId="242"/>
    <cellStyle name="差_兴庆区2015年预算支出统计表_预算总表2015.1.13_2016年预算报人大数（1.14新）" xfId="243"/>
    <cellStyle name="差_支出测算" xfId="244"/>
    <cellStyle name="差_支出测算_2016年预算报人大数（1.14新）" xfId="245"/>
    <cellStyle name="常规 10" xfId="246"/>
    <cellStyle name="常规 11" xfId="247"/>
    <cellStyle name="常规 12" xfId="248"/>
    <cellStyle name="常规 13" xfId="249"/>
    <cellStyle name="常规 14" xfId="250"/>
    <cellStyle name="常规 15" xfId="251"/>
    <cellStyle name="常规 2" xfId="252"/>
    <cellStyle name="常规 2 2" xfId="253"/>
    <cellStyle name="常规 2 3" xfId="254"/>
    <cellStyle name="常规 2 5" xfId="255"/>
    <cellStyle name="常规 2_2016年预算报人大数（1.14新）" xfId="256"/>
    <cellStyle name="常规 3" xfId="257"/>
    <cellStyle name="常规 3 2" xfId="258"/>
    <cellStyle name="常规 3 3" xfId="259"/>
    <cellStyle name="常规 4" xfId="260"/>
    <cellStyle name="常规 4 2" xfId="261"/>
    <cellStyle name="常规 5" xfId="262"/>
    <cellStyle name="常规 6" xfId="263"/>
    <cellStyle name="常规 7" xfId="264"/>
    <cellStyle name="常规 8" xfId="265"/>
    <cellStyle name="常规 9" xfId="266"/>
    <cellStyle name="常规_2015年社会保险基金预算_宁夏自治区12.15" xfId="267"/>
    <cellStyle name="常规_2015年预算 12.25报财经委" xfId="268"/>
    <cellStyle name="常规_Book1_2015年公共预算" xfId="269"/>
    <cellStyle name="常规_灵武本级-区县填报-银川市2015年预算报表（草案）" xfId="270"/>
    <cellStyle name="常规_支出测算_2016年预算" xfId="271"/>
    <cellStyle name="Hyperlink" xfId="272"/>
    <cellStyle name="分级显示行_1_Book1" xfId="273"/>
    <cellStyle name="分级显示列_1_Book1" xfId="274"/>
    <cellStyle name="好" xfId="275"/>
    <cellStyle name="好 2" xfId="276"/>
    <cellStyle name="好 3" xfId="277"/>
    <cellStyle name="好_2013年国有资本经营预算执行情况表" xfId="278"/>
    <cellStyle name="好_2014年国有资本经营预算表" xfId="279"/>
    <cellStyle name="好_2015年盐池县公共财政预算支出明细表" xfId="280"/>
    <cellStyle name="好_2015年预算支出统计表(西吉县）" xfId="281"/>
    <cellStyle name="好_Book1" xfId="282"/>
    <cellStyle name="好_Book1_1" xfId="283"/>
    <cellStyle name="好_Book1_Book1" xfId="284"/>
    <cellStyle name="好_Sheet1" xfId="285"/>
    <cellStyle name="好_Sheet1_2016年预算报人大数（1.14新）" xfId="286"/>
    <cellStyle name="好_Sheet2" xfId="287"/>
    <cellStyle name="好_贺兰县2015年预算支出统计表" xfId="288"/>
    <cellStyle name="好_金凤区2015年预算支出统计表" xfId="289"/>
    <cellStyle name="好_金凤区2015年预算支出统计表_2016年预算报人大数（1.14新）" xfId="290"/>
    <cellStyle name="好_金凤区2015年预算支出统计表_预算总表2015.1.13" xfId="291"/>
    <cellStyle name="好_金凤区2015年预算支出统计表_预算总表2015.1.13_2016年预算报人大数（1.14新）" xfId="292"/>
    <cellStyle name="好_泾源县2015年预算支出统计表" xfId="293"/>
    <cellStyle name="好_开发区2015年预算支出统计表" xfId="294"/>
    <cellStyle name="好_开发区2015年预算支出统计表_2016年预算报人大数（1.14新）" xfId="295"/>
    <cellStyle name="好_开发区2015年预算支出统计表_预算总表2015.1.13" xfId="296"/>
    <cellStyle name="好_开发区2015年预算支出统计表_预算总表2015.1.13_2016年预算报人大数（1.14新）" xfId="297"/>
    <cellStyle name="好_临时工" xfId="298"/>
    <cellStyle name="好_临时工_2016年预算报人大数（1.14新）" xfId="299"/>
    <cellStyle name="好_彭阳县2015年预算支出统计表（上报）" xfId="300"/>
    <cellStyle name="好_同心2015年预算支出统计表" xfId="301"/>
    <cellStyle name="好_兴庆区2015年预算支出统计表" xfId="302"/>
    <cellStyle name="好_兴庆区2015年预算支出统计表_2016年预算报人大数（1.14新）" xfId="303"/>
    <cellStyle name="好_兴庆区2015年预算支出统计表_预算总表2015.1.13" xfId="304"/>
    <cellStyle name="好_兴庆区2015年预算支出统计表_预算总表2015.1.13_2016年预算报人大数（1.14新）" xfId="305"/>
    <cellStyle name="好_支出测算" xfId="306"/>
    <cellStyle name="好_支出测算_2016年预算报人大数（1.14新）" xfId="307"/>
    <cellStyle name="汇总" xfId="308"/>
    <cellStyle name="汇总 2" xfId="309"/>
    <cellStyle name="汇总 3" xfId="310"/>
    <cellStyle name="Currency" xfId="311"/>
    <cellStyle name="Currency [0]" xfId="312"/>
    <cellStyle name="计算" xfId="313"/>
    <cellStyle name="计算 2" xfId="314"/>
    <cellStyle name="计算 3" xfId="315"/>
    <cellStyle name="检查单元格" xfId="316"/>
    <cellStyle name="检查单元格 2" xfId="317"/>
    <cellStyle name="检查单元格 3" xfId="318"/>
    <cellStyle name="解释性文本" xfId="319"/>
    <cellStyle name="解释性文本 2" xfId="320"/>
    <cellStyle name="解释性文本 3" xfId="321"/>
    <cellStyle name="借出原因" xfId="322"/>
    <cellStyle name="警告文本" xfId="323"/>
    <cellStyle name="警告文本 2" xfId="324"/>
    <cellStyle name="警告文本 3" xfId="325"/>
    <cellStyle name="链接单元格" xfId="326"/>
    <cellStyle name="链接单元格 2" xfId="327"/>
    <cellStyle name="链接单元格 3" xfId="328"/>
    <cellStyle name="普通_97-917" xfId="329"/>
    <cellStyle name="千分位[0]_laroux" xfId="330"/>
    <cellStyle name="千分位_97-917" xfId="331"/>
    <cellStyle name="千位[0]_ 方正PC" xfId="332"/>
    <cellStyle name="千位_ 方正PC" xfId="333"/>
    <cellStyle name="Comma" xfId="334"/>
    <cellStyle name="Comma [0]" xfId="335"/>
    <cellStyle name="强调 1" xfId="336"/>
    <cellStyle name="强调 2" xfId="337"/>
    <cellStyle name="强调 3" xfId="338"/>
    <cellStyle name="强调文字颜色 1" xfId="339"/>
    <cellStyle name="强调文字颜色 1 2" xfId="340"/>
    <cellStyle name="强调文字颜色 1 3" xfId="341"/>
    <cellStyle name="强调文字颜色 2" xfId="342"/>
    <cellStyle name="强调文字颜色 2 2" xfId="343"/>
    <cellStyle name="强调文字颜色 2 3" xfId="344"/>
    <cellStyle name="强调文字颜色 3" xfId="345"/>
    <cellStyle name="强调文字颜色 3 2" xfId="346"/>
    <cellStyle name="强调文字颜色 3 3" xfId="347"/>
    <cellStyle name="强调文字颜色 4" xfId="348"/>
    <cellStyle name="强调文字颜色 4 2" xfId="349"/>
    <cellStyle name="强调文字颜色 4 3" xfId="350"/>
    <cellStyle name="强调文字颜色 5" xfId="351"/>
    <cellStyle name="强调文字颜色 5 2" xfId="352"/>
    <cellStyle name="强调文字颜色 5 3" xfId="353"/>
    <cellStyle name="强调文字颜色 6" xfId="354"/>
    <cellStyle name="强调文字颜色 6 2" xfId="355"/>
    <cellStyle name="强调文字颜色 6 3" xfId="356"/>
    <cellStyle name="日期" xfId="357"/>
    <cellStyle name="商品名称" xfId="358"/>
    <cellStyle name="适中" xfId="359"/>
    <cellStyle name="适中 2" xfId="360"/>
    <cellStyle name="适中 3" xfId="361"/>
    <cellStyle name="输出" xfId="362"/>
    <cellStyle name="输出 2" xfId="363"/>
    <cellStyle name="输出 3" xfId="364"/>
    <cellStyle name="输入" xfId="365"/>
    <cellStyle name="输入 2" xfId="366"/>
    <cellStyle name="输入 3" xfId="367"/>
    <cellStyle name="数量" xfId="368"/>
    <cellStyle name="未定义" xfId="369"/>
    <cellStyle name="样式 1" xfId="370"/>
    <cellStyle name="Followed Hyperlink" xfId="371"/>
    <cellStyle name="昗弨_Pacific Region P&amp;L" xfId="372"/>
    <cellStyle name="寘嬫愗傝 [0.00]_Region Orders (2)" xfId="373"/>
    <cellStyle name="寘嬫愗傝_Region Orders (2)" xfId="374"/>
    <cellStyle name="注释" xfId="375"/>
    <cellStyle name="注释 2" xfId="3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30"/>
  <sheetViews>
    <sheetView showGridLines="0" showZeros="0" zoomScale="93" zoomScaleNormal="93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32" sqref="F32"/>
    </sheetView>
  </sheetViews>
  <sheetFormatPr defaultColWidth="9.00390625" defaultRowHeight="14.25"/>
  <cols>
    <col min="1" max="1" width="23.50390625" style="58" customWidth="1"/>
    <col min="2" max="2" width="16.75390625" style="58" customWidth="1"/>
    <col min="3" max="3" width="22.875" style="58" customWidth="1"/>
    <col min="4" max="4" width="22.625" style="58" customWidth="1"/>
    <col min="5" max="16384" width="9.00390625" style="58" customWidth="1"/>
  </cols>
  <sheetData>
    <row r="1" spans="1:4" ht="21">
      <c r="A1" s="143" t="s">
        <v>0</v>
      </c>
      <c r="B1" s="143"/>
      <c r="C1" s="143"/>
      <c r="D1" s="143"/>
    </row>
    <row r="2" spans="1:4" ht="14.25">
      <c r="A2" s="105"/>
      <c r="B2" s="105"/>
      <c r="C2" s="105"/>
      <c r="D2" s="129" t="s">
        <v>1</v>
      </c>
    </row>
    <row r="3" spans="1:4" ht="14.25">
      <c r="A3" s="130" t="s">
        <v>2</v>
      </c>
      <c r="B3" s="130" t="s">
        <v>3</v>
      </c>
      <c r="C3" s="130" t="s">
        <v>4</v>
      </c>
      <c r="D3" s="131" t="s">
        <v>5</v>
      </c>
    </row>
    <row r="4" spans="1:4" ht="14.25">
      <c r="A4" s="132" t="s">
        <v>6</v>
      </c>
      <c r="B4" s="133">
        <f>SUM(B5,B22)</f>
        <v>241934</v>
      </c>
      <c r="C4" s="133">
        <f>SUM(C5,C22)</f>
        <v>266127</v>
      </c>
      <c r="D4" s="134">
        <f aca="true" t="shared" si="0" ref="D4:D30">_xlfn.IFERROR(C4/B4-1," ")</f>
        <v>0.09999834665652618</v>
      </c>
    </row>
    <row r="5" spans="1:4" ht="14.25">
      <c r="A5" s="135" t="s">
        <v>7</v>
      </c>
      <c r="B5" s="136">
        <f>SUM(B6:B21)</f>
        <v>219234</v>
      </c>
      <c r="C5" s="136">
        <f>SUM(C6:C21)</f>
        <v>241770</v>
      </c>
      <c r="D5" s="134">
        <f t="shared" si="0"/>
        <v>0.10279427461069002</v>
      </c>
    </row>
    <row r="6" spans="1:4" ht="15">
      <c r="A6" s="137" t="s">
        <v>8</v>
      </c>
      <c r="B6" s="138">
        <v>143388</v>
      </c>
      <c r="C6" s="139">
        <v>159437</v>
      </c>
      <c r="D6" s="140">
        <f t="shared" si="0"/>
        <v>0.11192707897453058</v>
      </c>
    </row>
    <row r="7" spans="1:4" ht="15">
      <c r="A7" s="137" t="s">
        <v>9</v>
      </c>
      <c r="B7" s="138">
        <v>-240</v>
      </c>
      <c r="C7" s="139"/>
      <c r="D7" s="140">
        <f t="shared" si="0"/>
        <v>-1</v>
      </c>
    </row>
    <row r="8" spans="1:4" ht="15">
      <c r="A8" s="137" t="s">
        <v>10</v>
      </c>
      <c r="B8" s="138">
        <v>11096</v>
      </c>
      <c r="C8" s="139">
        <v>12316</v>
      </c>
      <c r="D8" s="140">
        <f t="shared" si="0"/>
        <v>0.10994953136265329</v>
      </c>
    </row>
    <row r="9" spans="1:4" ht="15">
      <c r="A9" s="137" t="s">
        <v>11</v>
      </c>
      <c r="B9" s="138">
        <v>5757</v>
      </c>
      <c r="C9" s="139">
        <v>4045</v>
      </c>
      <c r="D9" s="140">
        <f t="shared" si="0"/>
        <v>-0.2973771061316658</v>
      </c>
    </row>
    <row r="10" spans="1:4" ht="15">
      <c r="A10" s="137" t="s">
        <v>12</v>
      </c>
      <c r="B10" s="138"/>
      <c r="C10" s="139"/>
      <c r="D10" s="140" t="str">
        <f t="shared" si="0"/>
        <v> </v>
      </c>
    </row>
    <row r="11" spans="1:4" ht="15">
      <c r="A11" s="137" t="s">
        <v>13</v>
      </c>
      <c r="B11" s="138">
        <v>25683</v>
      </c>
      <c r="C11" s="139">
        <v>28508</v>
      </c>
      <c r="D11" s="140">
        <f t="shared" si="0"/>
        <v>0.10999493828602569</v>
      </c>
    </row>
    <row r="12" spans="1:4" ht="15">
      <c r="A12" s="137" t="s">
        <v>14</v>
      </c>
      <c r="B12" s="138">
        <v>9045</v>
      </c>
      <c r="C12" s="139">
        <v>10040</v>
      </c>
      <c r="D12" s="140">
        <f t="shared" si="0"/>
        <v>0.11000552791597573</v>
      </c>
    </row>
    <row r="13" spans="1:4" ht="15">
      <c r="A13" s="137" t="s">
        <v>15</v>
      </c>
      <c r="B13" s="138">
        <v>5503</v>
      </c>
      <c r="C13" s="139">
        <v>6108</v>
      </c>
      <c r="D13" s="140">
        <f t="shared" si="0"/>
        <v>0.10994003270943131</v>
      </c>
    </row>
    <row r="14" spans="1:4" ht="15">
      <c r="A14" s="137" t="s">
        <v>16</v>
      </c>
      <c r="B14" s="138">
        <v>12837</v>
      </c>
      <c r="C14" s="139">
        <v>14249</v>
      </c>
      <c r="D14" s="140">
        <f t="shared" si="0"/>
        <v>0.10999454701254185</v>
      </c>
    </row>
    <row r="15" spans="1:4" ht="15">
      <c r="A15" s="137" t="s">
        <v>17</v>
      </c>
      <c r="B15" s="138">
        <v>133</v>
      </c>
      <c r="C15" s="139">
        <v>147</v>
      </c>
      <c r="D15" s="140">
        <f t="shared" si="0"/>
        <v>0.10526315789473695</v>
      </c>
    </row>
    <row r="16" spans="1:4" ht="15">
      <c r="A16" s="137" t="s">
        <v>18</v>
      </c>
      <c r="B16" s="138">
        <v>324</v>
      </c>
      <c r="C16" s="139">
        <v>360</v>
      </c>
      <c r="D16" s="140">
        <f t="shared" si="0"/>
        <v>0.11111111111111116</v>
      </c>
    </row>
    <row r="17" spans="1:4" ht="15">
      <c r="A17" s="137" t="s">
        <v>19</v>
      </c>
      <c r="B17" s="138">
        <v>1444</v>
      </c>
      <c r="C17" s="139">
        <v>1602</v>
      </c>
      <c r="D17" s="140">
        <f t="shared" si="0"/>
        <v>0.10941828254847641</v>
      </c>
    </row>
    <row r="18" spans="1:4" ht="15">
      <c r="A18" s="137" t="s">
        <v>20</v>
      </c>
      <c r="B18" s="138">
        <v>1764</v>
      </c>
      <c r="C18" s="139">
        <v>1958</v>
      </c>
      <c r="D18" s="140">
        <f t="shared" si="0"/>
        <v>0.10997732426303863</v>
      </c>
    </row>
    <row r="19" spans="1:4" ht="15">
      <c r="A19" s="137" t="s">
        <v>21</v>
      </c>
      <c r="B19" s="138"/>
      <c r="C19" s="139"/>
      <c r="D19" s="140" t="str">
        <f t="shared" si="0"/>
        <v> </v>
      </c>
    </row>
    <row r="20" spans="1:4" ht="15">
      <c r="A20" s="137" t="s">
        <v>22</v>
      </c>
      <c r="B20" s="138">
        <v>2500</v>
      </c>
      <c r="C20" s="139">
        <v>3000</v>
      </c>
      <c r="D20" s="140">
        <f t="shared" si="0"/>
        <v>0.19999999999999996</v>
      </c>
    </row>
    <row r="21" spans="1:4" ht="15">
      <c r="A21" s="137" t="s">
        <v>23</v>
      </c>
      <c r="B21" s="138"/>
      <c r="C21" s="139"/>
      <c r="D21" s="140" t="str">
        <f t="shared" si="0"/>
        <v> </v>
      </c>
    </row>
    <row r="22" spans="1:4" ht="14.25">
      <c r="A22" s="135" t="s">
        <v>24</v>
      </c>
      <c r="B22" s="141">
        <f>SUM(B23:B30)</f>
        <v>22700</v>
      </c>
      <c r="C22" s="141">
        <f>SUM(C23:C30)</f>
        <v>24357</v>
      </c>
      <c r="D22" s="134">
        <f t="shared" si="0"/>
        <v>0.07299559471365646</v>
      </c>
    </row>
    <row r="23" spans="1:4" ht="15">
      <c r="A23" s="142" t="s">
        <v>25</v>
      </c>
      <c r="B23" s="138">
        <v>17621</v>
      </c>
      <c r="C23" s="138">
        <v>19647</v>
      </c>
      <c r="D23" s="140">
        <f t="shared" si="0"/>
        <v>0.11497644855570055</v>
      </c>
    </row>
    <row r="24" spans="1:4" ht="15">
      <c r="A24" s="142" t="s">
        <v>26</v>
      </c>
      <c r="B24" s="138">
        <v>949</v>
      </c>
      <c r="C24" s="138">
        <v>960</v>
      </c>
      <c r="D24" s="140">
        <f t="shared" si="0"/>
        <v>0.011591148577450028</v>
      </c>
    </row>
    <row r="25" spans="1:4" ht="15">
      <c r="A25" s="142" t="s">
        <v>27</v>
      </c>
      <c r="B25" s="138">
        <v>2065</v>
      </c>
      <c r="C25" s="138">
        <v>1800</v>
      </c>
      <c r="D25" s="140">
        <f t="shared" si="0"/>
        <v>-0.12832929782082325</v>
      </c>
    </row>
    <row r="26" spans="1:4" ht="15">
      <c r="A26" s="142" t="s">
        <v>28</v>
      </c>
      <c r="B26" s="138"/>
      <c r="C26" s="138"/>
      <c r="D26" s="140" t="str">
        <f t="shared" si="0"/>
        <v> </v>
      </c>
    </row>
    <row r="27" spans="1:4" ht="27">
      <c r="A27" s="142" t="s">
        <v>29</v>
      </c>
      <c r="B27" s="138">
        <v>1420</v>
      </c>
      <c r="C27" s="138">
        <v>1000</v>
      </c>
      <c r="D27" s="140">
        <f t="shared" si="0"/>
        <v>-0.295774647887324</v>
      </c>
    </row>
    <row r="28" spans="1:4" ht="15">
      <c r="A28" s="142" t="s">
        <v>30</v>
      </c>
      <c r="B28" s="138"/>
      <c r="C28" s="138"/>
      <c r="D28" s="140" t="str">
        <f t="shared" si="0"/>
        <v> </v>
      </c>
    </row>
    <row r="29" spans="1:4" ht="15">
      <c r="A29" s="142" t="s">
        <v>31</v>
      </c>
      <c r="B29" s="138">
        <v>645</v>
      </c>
      <c r="C29" s="138">
        <v>650</v>
      </c>
      <c r="D29" s="140">
        <f t="shared" si="0"/>
        <v>0.007751937984496138</v>
      </c>
    </row>
    <row r="30" spans="1:4" ht="15">
      <c r="A30" s="137" t="s">
        <v>32</v>
      </c>
      <c r="B30" s="138"/>
      <c r="C30" s="138">
        <v>300</v>
      </c>
      <c r="D30" s="140" t="str">
        <f t="shared" si="0"/>
        <v> </v>
      </c>
    </row>
  </sheetData>
  <sheetProtection/>
  <mergeCells count="1">
    <mergeCell ref="A1:D1"/>
  </mergeCells>
  <printOptions horizontalCentered="1"/>
  <pageMargins left="0.47" right="0.47" top="0.2" bottom="0.08" header="0" footer="0"/>
  <pageSetup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6" sqref="A16:I22"/>
    </sheetView>
  </sheetViews>
  <sheetFormatPr defaultColWidth="9.00390625" defaultRowHeight="14.25"/>
  <cols>
    <col min="1" max="1" width="18.50390625" style="0" customWidth="1"/>
  </cols>
  <sheetData>
    <row r="1" spans="1:9" ht="24">
      <c r="A1" s="182" t="s">
        <v>572</v>
      </c>
      <c r="B1" s="182"/>
      <c r="C1" s="182"/>
      <c r="D1" s="182"/>
      <c r="E1" s="182"/>
      <c r="F1" s="182"/>
      <c r="G1" s="182"/>
      <c r="H1" s="182"/>
      <c r="I1" s="182"/>
    </row>
    <row r="2" spans="1:9" ht="14.25">
      <c r="A2" s="1"/>
      <c r="B2" s="1"/>
      <c r="C2" s="2"/>
      <c r="D2" s="1"/>
      <c r="E2" s="1"/>
      <c r="F2" s="1"/>
      <c r="G2" s="1"/>
      <c r="H2" s="1"/>
      <c r="I2" s="11" t="s">
        <v>377</v>
      </c>
    </row>
    <row r="3" spans="1:9" ht="48">
      <c r="A3" s="3" t="s">
        <v>573</v>
      </c>
      <c r="B3" s="4" t="s">
        <v>574</v>
      </c>
      <c r="C3" s="4" t="s">
        <v>575</v>
      </c>
      <c r="D3" s="4" t="s">
        <v>576</v>
      </c>
      <c r="E3" s="4" t="s">
        <v>577</v>
      </c>
      <c r="F3" s="4" t="s">
        <v>578</v>
      </c>
      <c r="G3" s="4" t="s">
        <v>579</v>
      </c>
      <c r="H3" s="4" t="s">
        <v>580</v>
      </c>
      <c r="I3" s="4" t="s">
        <v>581</v>
      </c>
    </row>
    <row r="4" spans="1:9" ht="19.5" customHeight="1">
      <c r="A4" s="5" t="s">
        <v>582</v>
      </c>
      <c r="B4" s="14">
        <f>SUM(C4:H4)</f>
        <v>14681</v>
      </c>
      <c r="C4" s="14">
        <v>7468</v>
      </c>
      <c r="D4" s="14"/>
      <c r="E4" s="14">
        <v>657</v>
      </c>
      <c r="F4" s="14"/>
      <c r="G4" s="14"/>
      <c r="H4" s="14">
        <v>6556</v>
      </c>
      <c r="I4" s="14"/>
    </row>
    <row r="5" spans="1:9" ht="19.5" customHeight="1">
      <c r="A5" s="7" t="s">
        <v>583</v>
      </c>
      <c r="B5" s="14">
        <f aca="true" t="shared" si="0" ref="B5:B11">SUM(C5:H5)</f>
        <v>12472</v>
      </c>
      <c r="C5" s="15">
        <v>7413</v>
      </c>
      <c r="D5" s="15"/>
      <c r="E5" s="15">
        <v>377</v>
      </c>
      <c r="F5" s="15"/>
      <c r="G5" s="15"/>
      <c r="H5" s="15">
        <v>4682</v>
      </c>
      <c r="I5" s="15"/>
    </row>
    <row r="6" spans="1:9" ht="19.5" customHeight="1">
      <c r="A6" s="16" t="s">
        <v>584</v>
      </c>
      <c r="B6" s="14">
        <f t="shared" si="0"/>
        <v>58</v>
      </c>
      <c r="C6" s="15">
        <v>28</v>
      </c>
      <c r="D6" s="15"/>
      <c r="E6" s="15">
        <v>28</v>
      </c>
      <c r="F6" s="15"/>
      <c r="G6" s="15"/>
      <c r="H6" s="15">
        <v>2</v>
      </c>
      <c r="I6" s="15"/>
    </row>
    <row r="7" spans="1:9" ht="19.5" customHeight="1">
      <c r="A7" s="17" t="s">
        <v>585</v>
      </c>
      <c r="B7" s="14">
        <f t="shared" si="0"/>
        <v>0</v>
      </c>
      <c r="C7" s="15"/>
      <c r="D7" s="15"/>
      <c r="E7" s="15"/>
      <c r="F7" s="15"/>
      <c r="G7" s="15"/>
      <c r="H7" s="15"/>
      <c r="I7" s="15"/>
    </row>
    <row r="8" spans="1:9" ht="19.5" customHeight="1">
      <c r="A8" s="17" t="s">
        <v>586</v>
      </c>
      <c r="B8" s="14">
        <f t="shared" si="0"/>
        <v>0</v>
      </c>
      <c r="C8" s="15"/>
      <c r="D8" s="15"/>
      <c r="E8" s="15"/>
      <c r="F8" s="15"/>
      <c r="G8" s="15"/>
      <c r="H8" s="15"/>
      <c r="I8" s="15"/>
    </row>
    <row r="9" spans="1:9" ht="19.5" customHeight="1">
      <c r="A9" s="17" t="s">
        <v>587</v>
      </c>
      <c r="B9" s="14">
        <f t="shared" si="0"/>
        <v>3</v>
      </c>
      <c r="C9" s="15">
        <v>3</v>
      </c>
      <c r="D9" s="15"/>
      <c r="E9" s="15"/>
      <c r="F9" s="15"/>
      <c r="G9" s="15"/>
      <c r="H9" s="15"/>
      <c r="I9" s="15"/>
    </row>
    <row r="10" spans="1:9" ht="19.5" customHeight="1">
      <c r="A10" s="17" t="s">
        <v>588</v>
      </c>
      <c r="B10" s="14">
        <f t="shared" si="0"/>
        <v>24</v>
      </c>
      <c r="C10" s="15">
        <v>24</v>
      </c>
      <c r="D10" s="15"/>
      <c r="E10" s="15"/>
      <c r="F10" s="15"/>
      <c r="G10" s="15"/>
      <c r="H10" s="15"/>
      <c r="I10" s="15"/>
    </row>
    <row r="11" spans="1:9" ht="19.5" customHeight="1">
      <c r="A11" s="17" t="s">
        <v>589</v>
      </c>
      <c r="B11" s="14">
        <f t="shared" si="0"/>
        <v>2124</v>
      </c>
      <c r="C11" s="15"/>
      <c r="D11" s="15"/>
      <c r="E11" s="15">
        <v>252</v>
      </c>
      <c r="F11" s="15"/>
      <c r="G11" s="15"/>
      <c r="H11" s="15">
        <v>1872</v>
      </c>
      <c r="I11" s="15"/>
    </row>
    <row r="12" spans="1:9" ht="15">
      <c r="A12" s="18"/>
      <c r="B12" s="18"/>
      <c r="C12" s="19"/>
      <c r="D12" s="18"/>
      <c r="E12" s="18"/>
      <c r="F12" s="18"/>
      <c r="G12" s="18"/>
      <c r="H12" s="18"/>
      <c r="I12" s="18"/>
    </row>
    <row r="13" ht="13.5" customHeight="1"/>
    <row r="14" ht="14.25" hidden="1"/>
    <row r="15" ht="14.25" hidden="1"/>
    <row r="16" spans="1:9" ht="14.25">
      <c r="A16" s="183"/>
      <c r="B16" s="184"/>
      <c r="C16" s="184"/>
      <c r="D16" s="184"/>
      <c r="E16" s="184"/>
      <c r="F16" s="184"/>
      <c r="G16" s="184"/>
      <c r="H16" s="184"/>
      <c r="I16" s="184"/>
    </row>
    <row r="17" spans="1:9" ht="14.25">
      <c r="A17" s="184"/>
      <c r="B17" s="184"/>
      <c r="C17" s="184"/>
      <c r="D17" s="184"/>
      <c r="E17" s="184"/>
      <c r="F17" s="184"/>
      <c r="G17" s="184"/>
      <c r="H17" s="184"/>
      <c r="I17" s="184"/>
    </row>
    <row r="18" spans="1:9" ht="14.25">
      <c r="A18" s="184"/>
      <c r="B18" s="184"/>
      <c r="C18" s="184"/>
      <c r="D18" s="184"/>
      <c r="E18" s="184"/>
      <c r="F18" s="184"/>
      <c r="G18" s="184"/>
      <c r="H18" s="184"/>
      <c r="I18" s="184"/>
    </row>
    <row r="19" spans="1:9" ht="14.25">
      <c r="A19" s="184"/>
      <c r="B19" s="184"/>
      <c r="C19" s="184"/>
      <c r="D19" s="184"/>
      <c r="E19" s="184"/>
      <c r="F19" s="184"/>
      <c r="G19" s="184"/>
      <c r="H19" s="184"/>
      <c r="I19" s="184"/>
    </row>
    <row r="20" spans="1:9" ht="20.25" customHeight="1">
      <c r="A20" s="184"/>
      <c r="B20" s="184"/>
      <c r="C20" s="184"/>
      <c r="D20" s="184"/>
      <c r="E20" s="184"/>
      <c r="F20" s="184"/>
      <c r="G20" s="184"/>
      <c r="H20" s="184"/>
      <c r="I20" s="184"/>
    </row>
    <row r="21" spans="1:9" ht="20.25" customHeight="1">
      <c r="A21" s="184"/>
      <c r="B21" s="184"/>
      <c r="C21" s="184"/>
      <c r="D21" s="184"/>
      <c r="E21" s="184"/>
      <c r="F21" s="184"/>
      <c r="G21" s="184"/>
      <c r="H21" s="184"/>
      <c r="I21" s="184"/>
    </row>
    <row r="22" spans="1:9" ht="235.5" customHeight="1">
      <c r="A22" s="184"/>
      <c r="B22" s="184"/>
      <c r="C22" s="184"/>
      <c r="D22" s="184"/>
      <c r="E22" s="184"/>
      <c r="F22" s="184"/>
      <c r="G22" s="184"/>
      <c r="H22" s="184"/>
      <c r="I22" s="184"/>
    </row>
    <row r="23" spans="1:3" ht="20.25">
      <c r="A23" s="20"/>
      <c r="C23" s="20"/>
    </row>
    <row r="24" spans="1:3" ht="20.25">
      <c r="A24" s="21"/>
      <c r="C24" s="21"/>
    </row>
    <row r="25" spans="1:3" ht="20.25">
      <c r="A25" s="20"/>
      <c r="C25" s="20"/>
    </row>
    <row r="26" spans="1:3" ht="20.25">
      <c r="A26" s="21"/>
      <c r="C26" s="21"/>
    </row>
    <row r="27" spans="1:3" ht="20.25">
      <c r="A27" s="20"/>
      <c r="C27" s="20"/>
    </row>
    <row r="28" spans="1:3" ht="20.25">
      <c r="A28" s="21"/>
      <c r="C28" s="21"/>
    </row>
    <row r="29" spans="1:3" ht="20.25">
      <c r="A29" s="21"/>
      <c r="C29" s="21"/>
    </row>
    <row r="30" spans="1:3" ht="20.25">
      <c r="A30" s="22"/>
      <c r="C30" s="22"/>
    </row>
  </sheetData>
  <sheetProtection/>
  <mergeCells count="2">
    <mergeCell ref="A1:I1"/>
    <mergeCell ref="A16:I2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L15" sqref="L15"/>
    </sheetView>
  </sheetViews>
  <sheetFormatPr defaultColWidth="9.00390625" defaultRowHeight="14.25"/>
  <cols>
    <col min="1" max="1" width="21.75390625" style="0" customWidth="1"/>
    <col min="3" max="3" width="11.625" style="0" customWidth="1"/>
    <col min="4" max="4" width="12.125" style="0" customWidth="1"/>
  </cols>
  <sheetData>
    <row r="1" spans="1:9" ht="24">
      <c r="A1" s="185" t="s">
        <v>590</v>
      </c>
      <c r="B1" s="185"/>
      <c r="C1" s="185"/>
      <c r="D1" s="185"/>
      <c r="E1" s="185"/>
      <c r="F1" s="185"/>
      <c r="G1" s="185"/>
      <c r="H1" s="185"/>
      <c r="I1" s="185"/>
    </row>
    <row r="2" spans="1:9" ht="14.25">
      <c r="A2" s="1"/>
      <c r="B2" s="1"/>
      <c r="C2" s="2"/>
      <c r="D2" s="1"/>
      <c r="E2" s="1"/>
      <c r="F2" s="1"/>
      <c r="G2" s="1"/>
      <c r="H2" s="1"/>
      <c r="I2" s="11" t="s">
        <v>377</v>
      </c>
    </row>
    <row r="3" spans="1:9" ht="36">
      <c r="A3" s="3" t="s">
        <v>573</v>
      </c>
      <c r="B3" s="4" t="s">
        <v>574</v>
      </c>
      <c r="C3" s="4" t="s">
        <v>575</v>
      </c>
      <c r="D3" s="4" t="s">
        <v>576</v>
      </c>
      <c r="E3" s="4" t="s">
        <v>577</v>
      </c>
      <c r="F3" s="4" t="s">
        <v>578</v>
      </c>
      <c r="G3" s="4" t="s">
        <v>579</v>
      </c>
      <c r="H3" s="4" t="s">
        <v>580</v>
      </c>
      <c r="I3" s="4" t="s">
        <v>581</v>
      </c>
    </row>
    <row r="4" spans="1:9" ht="27.75" customHeight="1">
      <c r="A4" s="5" t="s">
        <v>591</v>
      </c>
      <c r="B4" s="6">
        <f>SUM(C4:H4)</f>
        <v>7170</v>
      </c>
      <c r="C4" s="6">
        <v>260</v>
      </c>
      <c r="D4" s="6">
        <v>0</v>
      </c>
      <c r="E4" s="6">
        <v>167</v>
      </c>
      <c r="F4" s="6"/>
      <c r="G4" s="6"/>
      <c r="H4" s="6">
        <v>6743</v>
      </c>
      <c r="I4" s="12"/>
    </row>
    <row r="5" spans="1:9" ht="27.75" customHeight="1">
      <c r="A5" s="7" t="s">
        <v>592</v>
      </c>
      <c r="B5" s="6">
        <f aca="true" t="shared" si="0" ref="B5:B10">SUM(C5:H5)</f>
        <v>6836</v>
      </c>
      <c r="C5" s="8">
        <v>252</v>
      </c>
      <c r="D5" s="8"/>
      <c r="E5" s="8">
        <v>165</v>
      </c>
      <c r="F5" s="8"/>
      <c r="G5" s="8"/>
      <c r="H5" s="8">
        <v>6419</v>
      </c>
      <c r="I5" s="13"/>
    </row>
    <row r="6" spans="1:9" ht="27.75" customHeight="1">
      <c r="A6" s="9" t="s">
        <v>593</v>
      </c>
      <c r="B6" s="6">
        <f t="shared" si="0"/>
        <v>324</v>
      </c>
      <c r="C6" s="8"/>
      <c r="D6" s="8"/>
      <c r="E6" s="8"/>
      <c r="F6" s="8"/>
      <c r="G6" s="8"/>
      <c r="H6" s="8">
        <v>324</v>
      </c>
      <c r="I6" s="13"/>
    </row>
    <row r="7" spans="1:9" ht="27.75" customHeight="1">
      <c r="A7" s="9" t="s">
        <v>594</v>
      </c>
      <c r="B7" s="6">
        <f t="shared" si="0"/>
        <v>10</v>
      </c>
      <c r="C7" s="8">
        <v>8</v>
      </c>
      <c r="D7" s="8"/>
      <c r="E7" s="8">
        <v>2</v>
      </c>
      <c r="F7" s="8"/>
      <c r="G7" s="8"/>
      <c r="H7" s="8"/>
      <c r="I7" s="13"/>
    </row>
    <row r="8" spans="1:9" ht="27.75" customHeight="1">
      <c r="A8" s="9" t="s">
        <v>595</v>
      </c>
      <c r="B8" s="6">
        <f t="shared" si="0"/>
        <v>0</v>
      </c>
      <c r="C8" s="8"/>
      <c r="D8" s="8"/>
      <c r="E8" s="8"/>
      <c r="F8" s="8"/>
      <c r="G8" s="8"/>
      <c r="H8" s="8"/>
      <c r="I8" s="13"/>
    </row>
    <row r="9" spans="1:9" ht="27.75" customHeight="1">
      <c r="A9" s="5" t="s">
        <v>596</v>
      </c>
      <c r="B9" s="6">
        <f t="shared" si="0"/>
        <v>7510</v>
      </c>
      <c r="C9" s="6">
        <v>7207</v>
      </c>
      <c r="D9" s="6"/>
      <c r="E9" s="6">
        <v>490</v>
      </c>
      <c r="F9" s="6"/>
      <c r="G9" s="6"/>
      <c r="H9" s="6">
        <v>-187</v>
      </c>
      <c r="I9" s="12"/>
    </row>
    <row r="10" spans="1:9" ht="27.75" customHeight="1">
      <c r="A10" s="5" t="s">
        <v>597</v>
      </c>
      <c r="B10" s="6">
        <f t="shared" si="0"/>
        <v>13927</v>
      </c>
      <c r="C10" s="10">
        <v>11138</v>
      </c>
      <c r="D10" s="6"/>
      <c r="E10" s="6">
        <v>2789</v>
      </c>
      <c r="F10" s="6"/>
      <c r="G10" s="6"/>
      <c r="H10" s="6">
        <v>0</v>
      </c>
      <c r="I10" s="12"/>
    </row>
    <row r="11" ht="27.75" customHeight="1"/>
    <row r="15" spans="1:9" ht="14.25">
      <c r="A15" s="183"/>
      <c r="B15" s="184"/>
      <c r="C15" s="184"/>
      <c r="D15" s="184"/>
      <c r="E15" s="184"/>
      <c r="F15" s="184"/>
      <c r="G15" s="184"/>
      <c r="H15" s="184"/>
      <c r="I15" s="184"/>
    </row>
    <row r="16" spans="1:9" ht="14.25">
      <c r="A16" s="184"/>
      <c r="B16" s="184"/>
      <c r="C16" s="184"/>
      <c r="D16" s="184"/>
      <c r="E16" s="184"/>
      <c r="F16" s="184"/>
      <c r="G16" s="184"/>
      <c r="H16" s="184"/>
      <c r="I16" s="184"/>
    </row>
    <row r="17" spans="1:9" ht="14.25">
      <c r="A17" s="184"/>
      <c r="B17" s="184"/>
      <c r="C17" s="184"/>
      <c r="D17" s="184"/>
      <c r="E17" s="184"/>
      <c r="F17" s="184"/>
      <c r="G17" s="184"/>
      <c r="H17" s="184"/>
      <c r="I17" s="184"/>
    </row>
    <row r="18" spans="1:9" ht="14.25">
      <c r="A18" s="184"/>
      <c r="B18" s="184"/>
      <c r="C18" s="184"/>
      <c r="D18" s="184"/>
      <c r="E18" s="184"/>
      <c r="F18" s="184"/>
      <c r="G18" s="184"/>
      <c r="H18" s="184"/>
      <c r="I18" s="184"/>
    </row>
    <row r="19" spans="1:9" ht="14.25">
      <c r="A19" s="184"/>
      <c r="B19" s="184"/>
      <c r="C19" s="184"/>
      <c r="D19" s="184"/>
      <c r="E19" s="184"/>
      <c r="F19" s="184"/>
      <c r="G19" s="184"/>
      <c r="H19" s="184"/>
      <c r="I19" s="184"/>
    </row>
    <row r="20" spans="1:9" ht="14.25">
      <c r="A20" s="184"/>
      <c r="B20" s="184"/>
      <c r="C20" s="184"/>
      <c r="D20" s="184"/>
      <c r="E20" s="184"/>
      <c r="F20" s="184"/>
      <c r="G20" s="184"/>
      <c r="H20" s="184"/>
      <c r="I20" s="184"/>
    </row>
    <row r="21" spans="1:9" ht="222" customHeight="1">
      <c r="A21" s="184"/>
      <c r="B21" s="184"/>
      <c r="C21" s="184"/>
      <c r="D21" s="184"/>
      <c r="E21" s="184"/>
      <c r="F21" s="184"/>
      <c r="G21" s="184"/>
      <c r="H21" s="184"/>
      <c r="I21" s="184"/>
    </row>
  </sheetData>
  <sheetProtection/>
  <mergeCells count="2">
    <mergeCell ref="A1:I1"/>
    <mergeCell ref="A15:I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30"/>
  <sheetViews>
    <sheetView zoomScale="85" zoomScaleNormal="8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12" sqref="G12:N32"/>
    </sheetView>
  </sheetViews>
  <sheetFormatPr defaultColWidth="9.00390625" defaultRowHeight="14.25"/>
  <cols>
    <col min="1" max="1" width="41.75390625" style="56" customWidth="1"/>
    <col min="2" max="2" width="14.875" style="56" customWidth="1"/>
    <col min="3" max="3" width="11.00390625" style="56" customWidth="1"/>
    <col min="4" max="4" width="18.50390625" style="56" customWidth="1"/>
    <col min="5" max="5" width="15.50390625" style="56" customWidth="1"/>
    <col min="6" max="6" width="15.25390625" style="56" customWidth="1"/>
    <col min="7" max="7" width="11.875" style="56" customWidth="1"/>
    <col min="8" max="8" width="16.25390625" style="56" customWidth="1"/>
    <col min="9" max="9" width="9.375" style="56" bestFit="1" customWidth="1"/>
    <col min="10" max="16384" width="9.00390625" style="56" customWidth="1"/>
  </cols>
  <sheetData>
    <row r="1" spans="1:5" ht="21">
      <c r="A1" s="144" t="s">
        <v>33</v>
      </c>
      <c r="B1" s="144"/>
      <c r="C1" s="144"/>
      <c r="D1" s="144"/>
      <c r="E1" s="144"/>
    </row>
    <row r="2" spans="1:5" ht="14.25">
      <c r="A2" s="104"/>
      <c r="B2" s="105"/>
      <c r="C2" s="106"/>
      <c r="D2" s="145" t="s">
        <v>34</v>
      </c>
      <c r="E2" s="145"/>
    </row>
    <row r="3" spans="1:5" ht="27">
      <c r="A3" s="107" t="s">
        <v>35</v>
      </c>
      <c r="B3" s="108" t="s">
        <v>36</v>
      </c>
      <c r="C3" s="108" t="s">
        <v>37</v>
      </c>
      <c r="D3" s="109" t="s">
        <v>4</v>
      </c>
      <c r="E3" s="110" t="s">
        <v>38</v>
      </c>
    </row>
    <row r="4" spans="1:5" ht="27">
      <c r="A4" s="111"/>
      <c r="B4" s="112" t="s">
        <v>39</v>
      </c>
      <c r="C4" s="113">
        <f>SUM(C5:C30)</f>
        <v>215553</v>
      </c>
      <c r="D4" s="113">
        <f>SUM(D5:D30)</f>
        <v>299619</v>
      </c>
      <c r="E4" s="114">
        <f aca="true" t="shared" si="0" ref="E4:E23">_xlfn.IFERROR(D4/C4-1," ")</f>
        <v>0.39000153094598544</v>
      </c>
    </row>
    <row r="5" spans="1:5" ht="27">
      <c r="A5" s="115" t="s">
        <v>40</v>
      </c>
      <c r="B5" s="116" t="s">
        <v>41</v>
      </c>
      <c r="C5" s="117">
        <v>12050</v>
      </c>
      <c r="D5" s="117">
        <v>15681</v>
      </c>
      <c r="E5" s="114">
        <f t="shared" si="0"/>
        <v>0.3013278008298754</v>
      </c>
    </row>
    <row r="6" spans="1:5" ht="15">
      <c r="A6" s="118" t="s">
        <v>42</v>
      </c>
      <c r="B6" s="119" t="s">
        <v>43</v>
      </c>
      <c r="C6" s="120"/>
      <c r="D6" s="120"/>
      <c r="E6" s="121"/>
    </row>
    <row r="7" spans="1:5" ht="15">
      <c r="A7" s="118" t="s">
        <v>44</v>
      </c>
      <c r="B7" s="119" t="s">
        <v>45</v>
      </c>
      <c r="C7" s="120"/>
      <c r="D7" s="120"/>
      <c r="E7" s="121" t="str">
        <f t="shared" si="0"/>
        <v> </v>
      </c>
    </row>
    <row r="8" spans="1:5" ht="15">
      <c r="A8" s="118" t="s">
        <v>46</v>
      </c>
      <c r="B8" s="119" t="s">
        <v>47</v>
      </c>
      <c r="C8" s="120">
        <v>3394</v>
      </c>
      <c r="D8" s="120">
        <v>1561</v>
      </c>
      <c r="E8" s="121">
        <f t="shared" si="0"/>
        <v>-0.5400707130229817</v>
      </c>
    </row>
    <row r="9" spans="1:5" ht="15">
      <c r="A9" s="118" t="s">
        <v>48</v>
      </c>
      <c r="B9" s="119" t="s">
        <v>49</v>
      </c>
      <c r="C9" s="120">
        <v>8444</v>
      </c>
      <c r="D9" s="120">
        <v>8600</v>
      </c>
      <c r="E9" s="121">
        <f t="shared" si="0"/>
        <v>0.01847465656087155</v>
      </c>
    </row>
    <row r="10" spans="1:5" ht="15">
      <c r="A10" s="118" t="s">
        <v>50</v>
      </c>
      <c r="B10" s="119" t="s">
        <v>51</v>
      </c>
      <c r="C10" s="120">
        <v>2086</v>
      </c>
      <c r="D10" s="120">
        <v>11364</v>
      </c>
      <c r="E10" s="121">
        <f t="shared" si="0"/>
        <v>4.447746883988494</v>
      </c>
    </row>
    <row r="11" spans="1:5" ht="27">
      <c r="A11" s="118" t="s">
        <v>52</v>
      </c>
      <c r="B11" s="119" t="s">
        <v>53</v>
      </c>
      <c r="C11" s="120">
        <v>119</v>
      </c>
      <c r="D11" s="120">
        <v>84</v>
      </c>
      <c r="E11" s="121">
        <f t="shared" si="0"/>
        <v>-0.2941176470588235</v>
      </c>
    </row>
    <row r="12" spans="1:5" ht="27">
      <c r="A12" s="118" t="s">
        <v>54</v>
      </c>
      <c r="B12" s="119" t="s">
        <v>55</v>
      </c>
      <c r="C12" s="120">
        <v>6580</v>
      </c>
      <c r="D12" s="120">
        <v>3635</v>
      </c>
      <c r="E12" s="121">
        <f t="shared" si="0"/>
        <v>-0.44756838905775076</v>
      </c>
    </row>
    <row r="13" spans="1:5" ht="15">
      <c r="A13" s="118" t="s">
        <v>56</v>
      </c>
      <c r="B13" s="119" t="s">
        <v>57</v>
      </c>
      <c r="C13" s="120">
        <v>6505</v>
      </c>
      <c r="D13" s="120">
        <v>10933</v>
      </c>
      <c r="E13" s="121">
        <f t="shared" si="0"/>
        <v>0.680707148347425</v>
      </c>
    </row>
    <row r="14" spans="1:5" ht="15">
      <c r="A14" s="118" t="s">
        <v>58</v>
      </c>
      <c r="B14" s="119" t="s">
        <v>59</v>
      </c>
      <c r="C14" s="120">
        <v>12087</v>
      </c>
      <c r="D14" s="120">
        <v>19987</v>
      </c>
      <c r="E14" s="121">
        <f t="shared" si="0"/>
        <v>0.65359477124183</v>
      </c>
    </row>
    <row r="15" spans="1:5" ht="15">
      <c r="A15" s="118" t="s">
        <v>60</v>
      </c>
      <c r="B15" s="119" t="s">
        <v>61</v>
      </c>
      <c r="C15" s="120">
        <v>34231</v>
      </c>
      <c r="D15" s="120">
        <v>93640</v>
      </c>
      <c r="E15" s="121">
        <f t="shared" si="0"/>
        <v>1.73553212000818</v>
      </c>
    </row>
    <row r="16" spans="1:5" ht="15">
      <c r="A16" s="118" t="s">
        <v>62</v>
      </c>
      <c r="B16" s="119" t="s">
        <v>63</v>
      </c>
      <c r="C16" s="120">
        <v>2551</v>
      </c>
      <c r="D16" s="120">
        <v>1309</v>
      </c>
      <c r="E16" s="121">
        <f t="shared" si="0"/>
        <v>-0.4868678949431595</v>
      </c>
    </row>
    <row r="17" spans="1:5" ht="15">
      <c r="A17" s="118" t="s">
        <v>64</v>
      </c>
      <c r="B17" s="119" t="s">
        <v>65</v>
      </c>
      <c r="C17" s="120">
        <v>400</v>
      </c>
      <c r="D17" s="120">
        <v>400</v>
      </c>
      <c r="E17" s="121">
        <f t="shared" si="0"/>
        <v>0</v>
      </c>
    </row>
    <row r="18" spans="1:5" ht="27">
      <c r="A18" s="118" t="s">
        <v>66</v>
      </c>
      <c r="B18" s="119" t="s">
        <v>67</v>
      </c>
      <c r="C18" s="120">
        <v>83505</v>
      </c>
      <c r="D18" s="120">
        <v>82141</v>
      </c>
      <c r="E18" s="121">
        <f t="shared" si="0"/>
        <v>-0.016334351236452882</v>
      </c>
    </row>
    <row r="19" spans="1:5" ht="27">
      <c r="A19" s="118" t="s">
        <v>68</v>
      </c>
      <c r="B19" s="119" t="s">
        <v>69</v>
      </c>
      <c r="C19" s="120">
        <v>920</v>
      </c>
      <c r="D19" s="120">
        <v>3000</v>
      </c>
      <c r="E19" s="121">
        <f t="shared" si="0"/>
        <v>2.260869565217391</v>
      </c>
    </row>
    <row r="20" spans="1:5" ht="15">
      <c r="A20" s="118" t="s">
        <v>70</v>
      </c>
      <c r="B20" s="119" t="s">
        <v>71</v>
      </c>
      <c r="C20" s="120"/>
      <c r="D20" s="120"/>
      <c r="E20" s="121" t="str">
        <f t="shared" si="0"/>
        <v> </v>
      </c>
    </row>
    <row r="21" spans="1:5" ht="27">
      <c r="A21" s="118" t="s">
        <v>72</v>
      </c>
      <c r="B21" s="119" t="s">
        <v>73</v>
      </c>
      <c r="C21" s="120">
        <v>396</v>
      </c>
      <c r="D21" s="120">
        <v>543</v>
      </c>
      <c r="E21" s="121">
        <f t="shared" si="0"/>
        <v>0.3712121212121211</v>
      </c>
    </row>
    <row r="22" spans="1:5" ht="15">
      <c r="A22" s="118" t="s">
        <v>74</v>
      </c>
      <c r="B22" s="119" t="s">
        <v>75</v>
      </c>
      <c r="C22" s="120">
        <v>5199</v>
      </c>
      <c r="D22" s="120">
        <v>16423</v>
      </c>
      <c r="E22" s="121">
        <f t="shared" si="0"/>
        <v>2.1588767070590498</v>
      </c>
    </row>
    <row r="23" spans="1:5" ht="27">
      <c r="A23" s="118" t="s">
        <v>76</v>
      </c>
      <c r="B23" s="119" t="s">
        <v>77</v>
      </c>
      <c r="C23" s="120"/>
      <c r="D23" s="120"/>
      <c r="E23" s="121" t="str">
        <f t="shared" si="0"/>
        <v> </v>
      </c>
    </row>
    <row r="24" spans="1:5" ht="27">
      <c r="A24" s="118" t="s">
        <v>78</v>
      </c>
      <c r="B24" s="119" t="s">
        <v>79</v>
      </c>
      <c r="C24" s="120"/>
      <c r="D24" s="120">
        <v>2306</v>
      </c>
      <c r="E24" s="121"/>
    </row>
    <row r="25" spans="1:5" ht="15">
      <c r="A25" s="118" t="s">
        <v>80</v>
      </c>
      <c r="B25" s="122" t="s">
        <v>81</v>
      </c>
      <c r="C25" s="120">
        <v>4600</v>
      </c>
      <c r="D25" s="120">
        <v>6000</v>
      </c>
      <c r="E25" s="121">
        <f aca="true" t="shared" si="1" ref="E25:E30">_xlfn.IFERROR(D25/C25-1," ")</f>
        <v>0.30434782608695654</v>
      </c>
    </row>
    <row r="26" spans="1:5" ht="15">
      <c r="A26" s="118" t="s">
        <v>82</v>
      </c>
      <c r="B26" s="119" t="s">
        <v>83</v>
      </c>
      <c r="C26" s="120">
        <v>5537</v>
      </c>
      <c r="D26" s="120">
        <v>6000</v>
      </c>
      <c r="E26" s="121">
        <f t="shared" si="1"/>
        <v>0.08361928842333399</v>
      </c>
    </row>
    <row r="27" spans="1:5" ht="15">
      <c r="A27" s="123" t="s">
        <v>84</v>
      </c>
      <c r="B27" s="124" t="s">
        <v>85</v>
      </c>
      <c r="C27" s="120"/>
      <c r="D27" s="120"/>
      <c r="E27" s="121"/>
    </row>
    <row r="28" spans="1:5" ht="15">
      <c r="A28" s="123" t="s">
        <v>86</v>
      </c>
      <c r="B28" s="124" t="s">
        <v>87</v>
      </c>
      <c r="C28" s="120"/>
      <c r="D28" s="120"/>
      <c r="E28" s="121"/>
    </row>
    <row r="29" spans="1:5" ht="15">
      <c r="A29" s="118" t="s">
        <v>88</v>
      </c>
      <c r="B29" s="119" t="s">
        <v>89</v>
      </c>
      <c r="C29" s="120">
        <v>26949</v>
      </c>
      <c r="D29" s="120">
        <f>17612-1600</f>
        <v>16012</v>
      </c>
      <c r="E29" s="121">
        <f t="shared" si="1"/>
        <v>-0.4058406619911685</v>
      </c>
    </row>
    <row r="30" spans="1:5" ht="27">
      <c r="A30" s="125" t="s">
        <v>90</v>
      </c>
      <c r="B30" s="126" t="s">
        <v>91</v>
      </c>
      <c r="C30" s="127"/>
      <c r="D30" s="127"/>
      <c r="E30" s="128" t="str">
        <f t="shared" si="1"/>
        <v> </v>
      </c>
    </row>
  </sheetData>
  <sheetProtection/>
  <mergeCells count="2">
    <mergeCell ref="A1:E1"/>
    <mergeCell ref="D2:E2"/>
  </mergeCells>
  <printOptions horizontalCentered="1"/>
  <pageMargins left="0.31" right="0.31" top="0.35" bottom="0.35" header="0.31" footer="0.31"/>
  <pageSetup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0"/>
  <sheetViews>
    <sheetView zoomScaleSheetLayoutView="100" zoomScalePageLayoutView="0" workbookViewId="0" topLeftCell="A1">
      <selection activeCell="A1" sqref="A1:E1"/>
    </sheetView>
  </sheetViews>
  <sheetFormatPr defaultColWidth="9.00390625" defaultRowHeight="14.25"/>
  <cols>
    <col min="1" max="1" width="20.00390625" style="0" customWidth="1"/>
    <col min="2" max="5" width="14.50390625" style="0" customWidth="1"/>
  </cols>
  <sheetData>
    <row r="1" spans="1:5" ht="31.5">
      <c r="A1" s="146" t="s">
        <v>92</v>
      </c>
      <c r="B1" s="146"/>
      <c r="C1" s="146"/>
      <c r="D1" s="146"/>
      <c r="E1" s="146"/>
    </row>
    <row r="2" spans="1:5" ht="18.75">
      <c r="A2" s="147" t="s">
        <v>93</v>
      </c>
      <c r="B2" s="148"/>
      <c r="C2" s="148"/>
      <c r="D2" s="148"/>
      <c r="E2" s="148"/>
    </row>
    <row r="3" spans="1:5" ht="15">
      <c r="A3" s="151" t="s">
        <v>94</v>
      </c>
      <c r="B3" s="151"/>
      <c r="C3" s="149" t="s">
        <v>4</v>
      </c>
      <c r="D3" s="149"/>
      <c r="E3" s="149"/>
    </row>
    <row r="4" spans="1:5" ht="14.25">
      <c r="A4" s="151"/>
      <c r="B4" s="151"/>
      <c r="C4" s="149" t="s">
        <v>95</v>
      </c>
      <c r="D4" s="150" t="s">
        <v>96</v>
      </c>
      <c r="E4" s="149" t="s">
        <v>97</v>
      </c>
    </row>
    <row r="5" spans="1:5" ht="14.25">
      <c r="A5" s="97" t="s">
        <v>35</v>
      </c>
      <c r="B5" s="97" t="s">
        <v>98</v>
      </c>
      <c r="C5" s="149"/>
      <c r="D5" s="150"/>
      <c r="E5" s="149"/>
    </row>
    <row r="6" spans="1:5" ht="14.25">
      <c r="A6" s="98" t="s">
        <v>99</v>
      </c>
      <c r="B6" s="98" t="s">
        <v>99</v>
      </c>
      <c r="C6" s="99">
        <v>2</v>
      </c>
      <c r="D6" s="99">
        <v>3</v>
      </c>
      <c r="E6" s="99">
        <v>4</v>
      </c>
    </row>
    <row r="7" spans="1:5" ht="14.25">
      <c r="A7" s="100" t="s">
        <v>95</v>
      </c>
      <c r="B7" s="100" t="s">
        <v>100</v>
      </c>
      <c r="C7" s="101">
        <v>227232166.7</v>
      </c>
      <c r="D7" s="101">
        <v>118352166.7</v>
      </c>
      <c r="E7" s="101">
        <v>108880000</v>
      </c>
    </row>
    <row r="8" spans="1:5" ht="14.25">
      <c r="A8" s="100" t="s">
        <v>101</v>
      </c>
      <c r="B8" s="100"/>
      <c r="C8" s="101">
        <v>42044652.53</v>
      </c>
      <c r="D8" s="101">
        <v>28534652.53</v>
      </c>
      <c r="E8" s="101"/>
    </row>
    <row r="9" spans="1:5" ht="14.25">
      <c r="A9" s="100" t="s">
        <v>102</v>
      </c>
      <c r="B9" s="100"/>
      <c r="C9" s="101">
        <v>42044652.53</v>
      </c>
      <c r="D9" s="101">
        <v>28534652.53</v>
      </c>
      <c r="E9" s="101"/>
    </row>
    <row r="10" spans="1:5" ht="14.25">
      <c r="A10" s="102" t="s">
        <v>103</v>
      </c>
      <c r="B10" s="102" t="s">
        <v>104</v>
      </c>
      <c r="C10" s="103">
        <v>24211214.84</v>
      </c>
      <c r="D10" s="103">
        <v>24211214.84</v>
      </c>
      <c r="E10" s="103"/>
    </row>
    <row r="11" spans="1:5" ht="14.25">
      <c r="A11" s="102" t="s">
        <v>105</v>
      </c>
      <c r="B11" s="102" t="s">
        <v>106</v>
      </c>
      <c r="C11" s="103">
        <v>13510000</v>
      </c>
      <c r="D11" s="103"/>
      <c r="E11" s="103">
        <v>13510000</v>
      </c>
    </row>
    <row r="12" spans="1:5" ht="14.25">
      <c r="A12" s="102" t="s">
        <v>107</v>
      </c>
      <c r="B12" s="102" t="s">
        <v>108</v>
      </c>
      <c r="C12" s="103">
        <v>48000</v>
      </c>
      <c r="D12" s="103">
        <v>48000</v>
      </c>
      <c r="E12" s="103"/>
    </row>
    <row r="13" spans="1:5" ht="14.25">
      <c r="A13" s="102" t="s">
        <v>109</v>
      </c>
      <c r="B13" s="102" t="s">
        <v>110</v>
      </c>
      <c r="C13" s="103">
        <v>1580532.6</v>
      </c>
      <c r="D13" s="103">
        <v>1580532.6</v>
      </c>
      <c r="E13" s="103"/>
    </row>
    <row r="14" spans="1:5" ht="14.25">
      <c r="A14" s="102" t="s">
        <v>111</v>
      </c>
      <c r="B14" s="102" t="s">
        <v>112</v>
      </c>
      <c r="C14" s="103">
        <v>470303.64</v>
      </c>
      <c r="D14" s="103">
        <v>470303.64</v>
      </c>
      <c r="E14" s="103"/>
    </row>
    <row r="15" spans="1:5" ht="14.25">
      <c r="A15" s="102" t="s">
        <v>113</v>
      </c>
      <c r="B15" s="102" t="s">
        <v>114</v>
      </c>
      <c r="C15" s="103">
        <v>15805.33</v>
      </c>
      <c r="D15" s="103">
        <v>15805.33</v>
      </c>
      <c r="E15" s="103"/>
    </row>
    <row r="16" spans="1:5" ht="14.25">
      <c r="A16" s="102" t="s">
        <v>115</v>
      </c>
      <c r="B16" s="102" t="s">
        <v>116</v>
      </c>
      <c r="C16" s="103">
        <v>79026.63</v>
      </c>
      <c r="D16" s="103">
        <v>79026.63</v>
      </c>
      <c r="E16" s="103"/>
    </row>
    <row r="17" spans="1:5" ht="14.25">
      <c r="A17" s="102" t="s">
        <v>117</v>
      </c>
      <c r="B17" s="102" t="s">
        <v>118</v>
      </c>
      <c r="C17" s="103">
        <v>13991.97</v>
      </c>
      <c r="D17" s="103">
        <v>13991.97</v>
      </c>
      <c r="E17" s="103"/>
    </row>
    <row r="18" spans="1:5" ht="14.25">
      <c r="A18" s="102" t="s">
        <v>119</v>
      </c>
      <c r="B18" s="102" t="s">
        <v>120</v>
      </c>
      <c r="C18" s="103">
        <v>632213.04</v>
      </c>
      <c r="D18" s="103">
        <v>632213.04</v>
      </c>
      <c r="E18" s="103"/>
    </row>
    <row r="19" spans="1:5" ht="14.25">
      <c r="A19" s="102" t="s">
        <v>121</v>
      </c>
      <c r="B19" s="102" t="s">
        <v>122</v>
      </c>
      <c r="C19" s="103">
        <v>1023564.48</v>
      </c>
      <c r="D19" s="103">
        <v>1023564.48</v>
      </c>
      <c r="E19" s="103"/>
    </row>
    <row r="20" spans="1:5" ht="14.25">
      <c r="A20" s="102" t="s">
        <v>123</v>
      </c>
      <c r="B20" s="102" t="s">
        <v>124</v>
      </c>
      <c r="C20" s="103">
        <v>460000</v>
      </c>
      <c r="D20" s="103">
        <v>460000</v>
      </c>
      <c r="E20" s="103"/>
    </row>
    <row r="21" spans="1:5" ht="14.25">
      <c r="A21" s="100" t="s">
        <v>125</v>
      </c>
      <c r="B21" s="100"/>
      <c r="C21" s="101">
        <v>6828000</v>
      </c>
      <c r="D21" s="101">
        <v>78000</v>
      </c>
      <c r="E21" s="101"/>
    </row>
    <row r="22" spans="1:5" ht="14.25">
      <c r="A22" s="100" t="s">
        <v>126</v>
      </c>
      <c r="B22" s="100"/>
      <c r="C22" s="101">
        <v>6828000</v>
      </c>
      <c r="D22" s="101">
        <v>78000</v>
      </c>
      <c r="E22" s="101"/>
    </row>
    <row r="23" spans="1:5" ht="14.25">
      <c r="A23" s="102" t="s">
        <v>127</v>
      </c>
      <c r="B23" s="102" t="s">
        <v>104</v>
      </c>
      <c r="C23" s="103">
        <v>78000</v>
      </c>
      <c r="D23" s="103">
        <v>78000</v>
      </c>
      <c r="E23" s="103"/>
    </row>
    <row r="24" spans="1:5" ht="14.25">
      <c r="A24" s="102" t="s">
        <v>128</v>
      </c>
      <c r="B24" s="102" t="s">
        <v>106</v>
      </c>
      <c r="C24" s="103">
        <v>200000</v>
      </c>
      <c r="D24" s="103"/>
      <c r="E24" s="103">
        <v>200000</v>
      </c>
    </row>
    <row r="25" spans="1:5" ht="14.25">
      <c r="A25" s="102" t="s">
        <v>129</v>
      </c>
      <c r="B25" s="102" t="s">
        <v>130</v>
      </c>
      <c r="C25" s="103">
        <v>1750000</v>
      </c>
      <c r="D25" s="103"/>
      <c r="E25" s="103">
        <v>1750000</v>
      </c>
    </row>
    <row r="26" spans="1:5" ht="14.25">
      <c r="A26" s="102" t="s">
        <v>131</v>
      </c>
      <c r="B26" s="102" t="s">
        <v>132</v>
      </c>
      <c r="C26" s="103">
        <v>4800000</v>
      </c>
      <c r="D26" s="103"/>
      <c r="E26" s="103">
        <v>4800000</v>
      </c>
    </row>
    <row r="27" spans="1:5" ht="14.25">
      <c r="A27" s="100" t="s">
        <v>133</v>
      </c>
      <c r="B27" s="100"/>
      <c r="C27" s="101">
        <v>4411000</v>
      </c>
      <c r="D27" s="101">
        <v>91000</v>
      </c>
      <c r="E27" s="101"/>
    </row>
    <row r="28" spans="1:5" ht="14.25">
      <c r="A28" s="100" t="s">
        <v>134</v>
      </c>
      <c r="B28" s="100"/>
      <c r="C28" s="101">
        <v>4411000</v>
      </c>
      <c r="D28" s="101">
        <v>91000</v>
      </c>
      <c r="E28" s="101"/>
    </row>
    <row r="29" spans="1:5" ht="14.25">
      <c r="A29" s="102" t="s">
        <v>135</v>
      </c>
      <c r="B29" s="102" t="s">
        <v>104</v>
      </c>
      <c r="C29" s="103">
        <v>91000</v>
      </c>
      <c r="D29" s="103">
        <v>91000</v>
      </c>
      <c r="E29" s="103"/>
    </row>
    <row r="30" spans="1:5" ht="14.25">
      <c r="A30" s="102" t="s">
        <v>136</v>
      </c>
      <c r="B30" s="102" t="s">
        <v>106</v>
      </c>
      <c r="C30" s="103">
        <v>3820000</v>
      </c>
      <c r="D30" s="103"/>
      <c r="E30" s="103">
        <v>3820000</v>
      </c>
    </row>
    <row r="31" spans="1:5" ht="14.25">
      <c r="A31" s="102" t="s">
        <v>137</v>
      </c>
      <c r="B31" s="102" t="s">
        <v>106</v>
      </c>
      <c r="C31" s="103">
        <v>500000</v>
      </c>
      <c r="D31" s="103"/>
      <c r="E31" s="103">
        <v>500000</v>
      </c>
    </row>
    <row r="32" spans="1:5" ht="14.25">
      <c r="A32" s="100" t="s">
        <v>138</v>
      </c>
      <c r="B32" s="100"/>
      <c r="C32" s="101">
        <v>8185500</v>
      </c>
      <c r="D32" s="101">
        <v>155500</v>
      </c>
      <c r="E32" s="101"/>
    </row>
    <row r="33" spans="1:5" ht="14.25">
      <c r="A33" s="100" t="s">
        <v>139</v>
      </c>
      <c r="B33" s="100"/>
      <c r="C33" s="101">
        <v>8185500</v>
      </c>
      <c r="D33" s="101">
        <v>155500</v>
      </c>
      <c r="E33" s="101"/>
    </row>
    <row r="34" spans="1:5" ht="14.25">
      <c r="A34" s="102" t="s">
        <v>140</v>
      </c>
      <c r="B34" s="102" t="s">
        <v>104</v>
      </c>
      <c r="C34" s="103">
        <v>155500</v>
      </c>
      <c r="D34" s="103">
        <v>155500</v>
      </c>
      <c r="E34" s="103"/>
    </row>
    <row r="35" spans="1:5" ht="14.25">
      <c r="A35" s="102" t="s">
        <v>141</v>
      </c>
      <c r="B35" s="102" t="s">
        <v>142</v>
      </c>
      <c r="C35" s="103">
        <v>530000</v>
      </c>
      <c r="D35" s="103"/>
      <c r="E35" s="103">
        <v>530000</v>
      </c>
    </row>
    <row r="36" spans="1:5" ht="14.25">
      <c r="A36" s="102" t="s">
        <v>143</v>
      </c>
      <c r="B36" s="102" t="s">
        <v>144</v>
      </c>
      <c r="C36" s="103">
        <v>3560000</v>
      </c>
      <c r="D36" s="103"/>
      <c r="E36" s="103">
        <v>3560000</v>
      </c>
    </row>
    <row r="37" spans="1:5" ht="14.25">
      <c r="A37" s="102" t="s">
        <v>145</v>
      </c>
      <c r="B37" s="102" t="s">
        <v>146</v>
      </c>
      <c r="C37" s="103">
        <v>770000</v>
      </c>
      <c r="D37" s="103"/>
      <c r="E37" s="103">
        <v>770000</v>
      </c>
    </row>
    <row r="38" spans="1:5" ht="14.25">
      <c r="A38" s="102" t="s">
        <v>147</v>
      </c>
      <c r="B38" s="102" t="s">
        <v>148</v>
      </c>
      <c r="C38" s="103">
        <v>1200000</v>
      </c>
      <c r="D38" s="103"/>
      <c r="E38" s="103">
        <v>1200000</v>
      </c>
    </row>
    <row r="39" spans="1:5" ht="14.25">
      <c r="A39" s="102" t="s">
        <v>149</v>
      </c>
      <c r="B39" s="102" t="s">
        <v>150</v>
      </c>
      <c r="C39" s="103">
        <v>1570000</v>
      </c>
      <c r="D39" s="103"/>
      <c r="E39" s="103">
        <v>1570000</v>
      </c>
    </row>
    <row r="40" spans="1:5" ht="14.25">
      <c r="A40" s="102" t="s">
        <v>151</v>
      </c>
      <c r="B40" s="102" t="s">
        <v>152</v>
      </c>
      <c r="C40" s="103">
        <v>400000</v>
      </c>
      <c r="D40" s="103"/>
      <c r="E40" s="103">
        <v>400000</v>
      </c>
    </row>
    <row r="41" spans="1:5" ht="14.25">
      <c r="A41" s="100" t="s">
        <v>153</v>
      </c>
      <c r="B41" s="100"/>
      <c r="C41" s="101">
        <v>3721000</v>
      </c>
      <c r="D41" s="101">
        <v>91000</v>
      </c>
      <c r="E41" s="101"/>
    </row>
    <row r="42" spans="1:5" ht="14.25">
      <c r="A42" s="100" t="s">
        <v>154</v>
      </c>
      <c r="B42" s="100"/>
      <c r="C42" s="101">
        <v>3721000</v>
      </c>
      <c r="D42" s="101">
        <v>91000</v>
      </c>
      <c r="E42" s="101"/>
    </row>
    <row r="43" spans="1:5" ht="14.25">
      <c r="A43" s="102" t="s">
        <v>155</v>
      </c>
      <c r="B43" s="102" t="s">
        <v>104</v>
      </c>
      <c r="C43" s="103">
        <v>91000</v>
      </c>
      <c r="D43" s="103">
        <v>91000</v>
      </c>
      <c r="E43" s="103"/>
    </row>
    <row r="44" spans="1:5" ht="14.25">
      <c r="A44" s="102" t="s">
        <v>156</v>
      </c>
      <c r="B44" s="102" t="s">
        <v>157</v>
      </c>
      <c r="C44" s="103">
        <v>1850000</v>
      </c>
      <c r="D44" s="103"/>
      <c r="E44" s="103">
        <v>1850000</v>
      </c>
    </row>
    <row r="45" spans="1:5" ht="14.25">
      <c r="A45" s="102" t="s">
        <v>141</v>
      </c>
      <c r="B45" s="102" t="s">
        <v>142</v>
      </c>
      <c r="C45" s="103">
        <v>1180000</v>
      </c>
      <c r="D45" s="103"/>
      <c r="E45" s="103">
        <v>1180000</v>
      </c>
    </row>
    <row r="46" spans="1:5" ht="14.25">
      <c r="A46" s="102" t="s">
        <v>158</v>
      </c>
      <c r="B46" s="102" t="s">
        <v>159</v>
      </c>
      <c r="C46" s="103">
        <v>200000</v>
      </c>
      <c r="D46" s="103"/>
      <c r="E46" s="103">
        <v>200000</v>
      </c>
    </row>
    <row r="47" spans="1:5" ht="14.25">
      <c r="A47" s="102" t="s">
        <v>160</v>
      </c>
      <c r="B47" s="102" t="s">
        <v>106</v>
      </c>
      <c r="C47" s="103">
        <v>400000</v>
      </c>
      <c r="D47" s="103"/>
      <c r="E47" s="103">
        <v>400000</v>
      </c>
    </row>
    <row r="48" spans="1:5" ht="14.25">
      <c r="A48" s="100" t="s">
        <v>161</v>
      </c>
      <c r="B48" s="100"/>
      <c r="C48" s="101">
        <v>889000</v>
      </c>
      <c r="D48" s="101">
        <v>89000</v>
      </c>
      <c r="E48" s="101"/>
    </row>
    <row r="49" spans="1:5" ht="14.25">
      <c r="A49" s="100" t="s">
        <v>162</v>
      </c>
      <c r="B49" s="100"/>
      <c r="C49" s="101">
        <v>889000</v>
      </c>
      <c r="D49" s="101">
        <v>89000</v>
      </c>
      <c r="E49" s="101"/>
    </row>
    <row r="50" spans="1:5" ht="14.25">
      <c r="A50" s="102" t="s">
        <v>163</v>
      </c>
      <c r="B50" s="102" t="s">
        <v>104</v>
      </c>
      <c r="C50" s="103">
        <v>89000</v>
      </c>
      <c r="D50" s="103">
        <v>89000</v>
      </c>
      <c r="E50" s="103"/>
    </row>
    <row r="51" spans="1:5" ht="14.25">
      <c r="A51" s="102" t="s">
        <v>164</v>
      </c>
      <c r="B51" s="102" t="s">
        <v>106</v>
      </c>
      <c r="C51" s="103">
        <v>800000</v>
      </c>
      <c r="D51" s="103"/>
      <c r="E51" s="103">
        <v>800000</v>
      </c>
    </row>
    <row r="52" spans="1:5" ht="14.25">
      <c r="A52" s="100" t="s">
        <v>165</v>
      </c>
      <c r="B52" s="100"/>
      <c r="C52" s="101">
        <v>4171500</v>
      </c>
      <c r="D52" s="101">
        <v>81500</v>
      </c>
      <c r="E52" s="101"/>
    </row>
    <row r="53" spans="1:5" ht="14.25">
      <c r="A53" s="100" t="s">
        <v>166</v>
      </c>
      <c r="B53" s="100"/>
      <c r="C53" s="101">
        <v>4171500</v>
      </c>
      <c r="D53" s="101">
        <v>81500</v>
      </c>
      <c r="E53" s="101"/>
    </row>
    <row r="54" spans="1:5" ht="14.25">
      <c r="A54" s="102" t="s">
        <v>167</v>
      </c>
      <c r="B54" s="102" t="s">
        <v>104</v>
      </c>
      <c r="C54" s="103">
        <v>81500</v>
      </c>
      <c r="D54" s="103">
        <v>81500</v>
      </c>
      <c r="E54" s="103"/>
    </row>
    <row r="55" spans="1:5" ht="14.25">
      <c r="A55" s="102" t="s">
        <v>168</v>
      </c>
      <c r="B55" s="102" t="s">
        <v>106</v>
      </c>
      <c r="C55" s="103">
        <v>400000</v>
      </c>
      <c r="D55" s="103"/>
      <c r="E55" s="103">
        <v>400000</v>
      </c>
    </row>
    <row r="56" spans="1:5" ht="14.25">
      <c r="A56" s="102" t="s">
        <v>169</v>
      </c>
      <c r="B56" s="102" t="s">
        <v>170</v>
      </c>
      <c r="C56" s="103">
        <v>30000</v>
      </c>
      <c r="D56" s="103"/>
      <c r="E56" s="103">
        <v>30000</v>
      </c>
    </row>
    <row r="57" spans="1:5" ht="14.25">
      <c r="A57" s="102" t="s">
        <v>171</v>
      </c>
      <c r="B57" s="102" t="s">
        <v>172</v>
      </c>
      <c r="C57" s="103">
        <v>3400000</v>
      </c>
      <c r="D57" s="103"/>
      <c r="E57" s="103">
        <v>3400000</v>
      </c>
    </row>
    <row r="58" spans="1:5" ht="14.25">
      <c r="A58" s="102" t="s">
        <v>173</v>
      </c>
      <c r="B58" s="102" t="s">
        <v>174</v>
      </c>
      <c r="C58" s="103">
        <v>200000</v>
      </c>
      <c r="D58" s="103"/>
      <c r="E58" s="103">
        <v>200000</v>
      </c>
    </row>
    <row r="59" spans="1:5" ht="14.25">
      <c r="A59" s="102" t="s">
        <v>175</v>
      </c>
      <c r="B59" s="102" t="s">
        <v>176</v>
      </c>
      <c r="C59" s="103">
        <v>60000</v>
      </c>
      <c r="D59" s="103"/>
      <c r="E59" s="103">
        <v>60000</v>
      </c>
    </row>
    <row r="60" spans="1:5" ht="14.25">
      <c r="A60" s="100" t="s">
        <v>177</v>
      </c>
      <c r="B60" s="100"/>
      <c r="C60" s="101">
        <v>4752500</v>
      </c>
      <c r="D60" s="101">
        <v>212500</v>
      </c>
      <c r="E60" s="101"/>
    </row>
    <row r="61" spans="1:5" ht="14.25">
      <c r="A61" s="100" t="s">
        <v>178</v>
      </c>
      <c r="B61" s="100"/>
      <c r="C61" s="101">
        <v>4752500</v>
      </c>
      <c r="D61" s="101">
        <v>212500</v>
      </c>
      <c r="E61" s="101"/>
    </row>
    <row r="62" spans="1:5" ht="14.25">
      <c r="A62" s="102" t="s">
        <v>179</v>
      </c>
      <c r="B62" s="102" t="s">
        <v>180</v>
      </c>
      <c r="C62" s="103">
        <v>840000</v>
      </c>
      <c r="D62" s="103"/>
      <c r="E62" s="103">
        <v>840000</v>
      </c>
    </row>
    <row r="63" spans="1:5" ht="14.25">
      <c r="A63" s="102" t="s">
        <v>181</v>
      </c>
      <c r="B63" s="102" t="s">
        <v>182</v>
      </c>
      <c r="C63" s="103">
        <v>1712500</v>
      </c>
      <c r="D63" s="103">
        <v>212500</v>
      </c>
      <c r="E63" s="103">
        <v>1500000</v>
      </c>
    </row>
    <row r="64" spans="1:5" ht="14.25">
      <c r="A64" s="102" t="s">
        <v>183</v>
      </c>
      <c r="B64" s="102" t="s">
        <v>184</v>
      </c>
      <c r="C64" s="103">
        <v>1000000</v>
      </c>
      <c r="D64" s="103"/>
      <c r="E64" s="103">
        <v>1000000</v>
      </c>
    </row>
    <row r="65" spans="1:5" ht="14.25">
      <c r="A65" s="102" t="s">
        <v>185</v>
      </c>
      <c r="B65" s="102" t="s">
        <v>186</v>
      </c>
      <c r="C65" s="103">
        <v>1200000</v>
      </c>
      <c r="D65" s="103"/>
      <c r="E65" s="103">
        <v>1200000</v>
      </c>
    </row>
    <row r="66" spans="1:5" ht="14.25">
      <c r="A66" s="100" t="s">
        <v>187</v>
      </c>
      <c r="B66" s="100"/>
      <c r="C66" s="101">
        <v>5769000</v>
      </c>
      <c r="D66" s="101">
        <v>959000</v>
      </c>
      <c r="E66" s="101"/>
    </row>
    <row r="67" spans="1:5" ht="14.25">
      <c r="A67" s="100" t="s">
        <v>188</v>
      </c>
      <c r="B67" s="100"/>
      <c r="C67" s="101">
        <v>5769000</v>
      </c>
      <c r="D67" s="101">
        <v>959000</v>
      </c>
      <c r="E67" s="101"/>
    </row>
    <row r="68" spans="1:5" ht="14.25">
      <c r="A68" s="102" t="s">
        <v>189</v>
      </c>
      <c r="B68" s="102" t="s">
        <v>190</v>
      </c>
      <c r="C68" s="103">
        <v>5769000</v>
      </c>
      <c r="D68" s="103">
        <v>959000</v>
      </c>
      <c r="E68" s="103">
        <v>4810000</v>
      </c>
    </row>
    <row r="69" spans="1:5" ht="14.25">
      <c r="A69" s="100" t="s">
        <v>191</v>
      </c>
      <c r="B69" s="100"/>
      <c r="C69" s="101">
        <v>3378000</v>
      </c>
      <c r="D69" s="101">
        <v>78000</v>
      </c>
      <c r="E69" s="101"/>
    </row>
    <row r="70" spans="1:5" ht="14.25">
      <c r="A70" s="100" t="s">
        <v>192</v>
      </c>
      <c r="B70" s="100"/>
      <c r="C70" s="101">
        <v>3378000</v>
      </c>
      <c r="D70" s="101">
        <v>78000</v>
      </c>
      <c r="E70" s="101"/>
    </row>
    <row r="71" spans="1:5" ht="14.25">
      <c r="A71" s="102" t="s">
        <v>193</v>
      </c>
      <c r="B71" s="102" t="s">
        <v>104</v>
      </c>
      <c r="C71" s="103">
        <v>78000</v>
      </c>
      <c r="D71" s="103">
        <v>78000</v>
      </c>
      <c r="E71" s="103"/>
    </row>
    <row r="72" spans="1:5" ht="14.25">
      <c r="A72" s="102" t="s">
        <v>194</v>
      </c>
      <c r="B72" s="102" t="s">
        <v>195</v>
      </c>
      <c r="C72" s="103">
        <v>3300000</v>
      </c>
      <c r="D72" s="103"/>
      <c r="E72" s="103">
        <v>3300000</v>
      </c>
    </row>
    <row r="73" spans="1:5" ht="14.25">
      <c r="A73" s="100" t="s">
        <v>196</v>
      </c>
      <c r="B73" s="100"/>
      <c r="C73" s="101">
        <v>6380000</v>
      </c>
      <c r="D73" s="101">
        <v>280000</v>
      </c>
      <c r="E73" s="101"/>
    </row>
    <row r="74" spans="1:5" ht="14.25">
      <c r="A74" s="100" t="s">
        <v>197</v>
      </c>
      <c r="B74" s="100"/>
      <c r="C74" s="101">
        <v>6380000</v>
      </c>
      <c r="D74" s="101">
        <v>280000</v>
      </c>
      <c r="E74" s="101"/>
    </row>
    <row r="75" spans="1:5" ht="14.25">
      <c r="A75" s="102" t="s">
        <v>198</v>
      </c>
      <c r="B75" s="102" t="s">
        <v>199</v>
      </c>
      <c r="C75" s="103">
        <v>3930000</v>
      </c>
      <c r="D75" s="103"/>
      <c r="E75" s="103">
        <v>3930000</v>
      </c>
    </row>
    <row r="76" spans="1:5" ht="14.25">
      <c r="A76" s="102" t="s">
        <v>200</v>
      </c>
      <c r="B76" s="102" t="s">
        <v>201</v>
      </c>
      <c r="C76" s="103">
        <v>2350000</v>
      </c>
      <c r="D76" s="103">
        <v>280000</v>
      </c>
      <c r="E76" s="103">
        <v>2070000</v>
      </c>
    </row>
    <row r="77" spans="1:5" ht="14.25">
      <c r="A77" s="102" t="s">
        <v>173</v>
      </c>
      <c r="B77" s="102" t="s">
        <v>174</v>
      </c>
      <c r="C77" s="103">
        <v>100000</v>
      </c>
      <c r="D77" s="103"/>
      <c r="E77" s="103">
        <v>100000</v>
      </c>
    </row>
    <row r="78" spans="1:5" ht="14.25">
      <c r="A78" s="100" t="s">
        <v>202</v>
      </c>
      <c r="B78" s="100"/>
      <c r="C78" s="101">
        <v>9969500</v>
      </c>
      <c r="D78" s="101">
        <v>7939500</v>
      </c>
      <c r="E78" s="101"/>
    </row>
    <row r="79" spans="1:5" ht="14.25">
      <c r="A79" s="100" t="s">
        <v>203</v>
      </c>
      <c r="B79" s="100"/>
      <c r="C79" s="101">
        <v>9969500</v>
      </c>
      <c r="D79" s="101">
        <v>7939500</v>
      </c>
      <c r="E79" s="101"/>
    </row>
    <row r="80" spans="1:5" ht="14.25">
      <c r="A80" s="102" t="s">
        <v>204</v>
      </c>
      <c r="B80" s="102" t="s">
        <v>205</v>
      </c>
      <c r="C80" s="103">
        <v>9969500</v>
      </c>
      <c r="D80" s="103">
        <v>7939500</v>
      </c>
      <c r="E80" s="103">
        <v>2030000</v>
      </c>
    </row>
    <row r="81" spans="1:5" ht="14.25">
      <c r="A81" s="100" t="s">
        <v>206</v>
      </c>
      <c r="B81" s="100"/>
      <c r="C81" s="101">
        <v>13000</v>
      </c>
      <c r="D81" s="101">
        <v>13000</v>
      </c>
      <c r="E81" s="101"/>
    </row>
    <row r="82" spans="1:5" ht="14.25">
      <c r="A82" s="100" t="s">
        <v>207</v>
      </c>
      <c r="B82" s="100"/>
      <c r="C82" s="101">
        <v>13000</v>
      </c>
      <c r="D82" s="101">
        <v>13000</v>
      </c>
      <c r="E82" s="101"/>
    </row>
    <row r="83" spans="1:5" ht="14.25">
      <c r="A83" s="102" t="s">
        <v>189</v>
      </c>
      <c r="B83" s="102" t="s">
        <v>190</v>
      </c>
      <c r="C83" s="103">
        <v>13000</v>
      </c>
      <c r="D83" s="103">
        <v>13000</v>
      </c>
      <c r="E83" s="103"/>
    </row>
    <row r="84" spans="1:5" ht="14.25">
      <c r="A84" s="100" t="s">
        <v>208</v>
      </c>
      <c r="B84" s="100"/>
      <c r="C84" s="101">
        <v>192000</v>
      </c>
      <c r="D84" s="101">
        <v>52000</v>
      </c>
      <c r="E84" s="101"/>
    </row>
    <row r="85" spans="1:5" ht="14.25">
      <c r="A85" s="100" t="s">
        <v>209</v>
      </c>
      <c r="B85" s="100"/>
      <c r="C85" s="101">
        <v>192000</v>
      </c>
      <c r="D85" s="101">
        <v>52000</v>
      </c>
      <c r="E85" s="101"/>
    </row>
    <row r="86" spans="1:5" ht="14.25">
      <c r="A86" s="102" t="s">
        <v>210</v>
      </c>
      <c r="B86" s="102" t="s">
        <v>104</v>
      </c>
      <c r="C86" s="103">
        <v>52000</v>
      </c>
      <c r="D86" s="103">
        <v>52000</v>
      </c>
      <c r="E86" s="103"/>
    </row>
    <row r="87" spans="1:5" ht="14.25">
      <c r="A87" s="102" t="s">
        <v>211</v>
      </c>
      <c r="B87" s="102" t="s">
        <v>106</v>
      </c>
      <c r="C87" s="103">
        <v>140000</v>
      </c>
      <c r="D87" s="103"/>
      <c r="E87" s="103">
        <v>140000</v>
      </c>
    </row>
    <row r="88" spans="1:5" ht="14.25">
      <c r="A88" s="100" t="s">
        <v>212</v>
      </c>
      <c r="B88" s="100"/>
      <c r="C88" s="101">
        <v>11637500</v>
      </c>
      <c r="D88" s="101">
        <v>57500</v>
      </c>
      <c r="E88" s="101"/>
    </row>
    <row r="89" spans="1:5" ht="14.25">
      <c r="A89" s="100" t="s">
        <v>213</v>
      </c>
      <c r="B89" s="100"/>
      <c r="C89" s="101">
        <v>11637500</v>
      </c>
      <c r="D89" s="101">
        <v>57500</v>
      </c>
      <c r="E89" s="101"/>
    </row>
    <row r="90" spans="1:5" ht="14.25">
      <c r="A90" s="102" t="s">
        <v>214</v>
      </c>
      <c r="B90" s="102" t="s">
        <v>215</v>
      </c>
      <c r="C90" s="103">
        <v>2927500</v>
      </c>
      <c r="D90" s="103">
        <v>57500</v>
      </c>
      <c r="E90" s="103">
        <v>2870000</v>
      </c>
    </row>
    <row r="91" spans="1:5" ht="14.25">
      <c r="A91" s="102" t="s">
        <v>216</v>
      </c>
      <c r="B91" s="102" t="s">
        <v>217</v>
      </c>
      <c r="C91" s="103">
        <v>6980000</v>
      </c>
      <c r="D91" s="103"/>
      <c r="E91" s="103">
        <v>6980000</v>
      </c>
    </row>
    <row r="92" spans="1:5" ht="14.25">
      <c r="A92" s="102" t="s">
        <v>143</v>
      </c>
      <c r="B92" s="102" t="s">
        <v>144</v>
      </c>
      <c r="C92" s="103">
        <v>1730000</v>
      </c>
      <c r="D92" s="103"/>
      <c r="E92" s="103">
        <v>1730000</v>
      </c>
    </row>
    <row r="93" spans="1:5" ht="14.25">
      <c r="A93" s="100" t="s">
        <v>218</v>
      </c>
      <c r="B93" s="100"/>
      <c r="C93" s="101">
        <v>928000</v>
      </c>
      <c r="D93" s="101">
        <v>878000</v>
      </c>
      <c r="E93" s="101"/>
    </row>
    <row r="94" spans="1:5" ht="14.25">
      <c r="A94" s="100" t="s">
        <v>219</v>
      </c>
      <c r="B94" s="100"/>
      <c r="C94" s="101">
        <v>928000</v>
      </c>
      <c r="D94" s="101">
        <v>878000</v>
      </c>
      <c r="E94" s="101"/>
    </row>
    <row r="95" spans="1:5" ht="14.25">
      <c r="A95" s="102" t="s">
        <v>220</v>
      </c>
      <c r="B95" s="102" t="s">
        <v>221</v>
      </c>
      <c r="C95" s="103">
        <v>50000</v>
      </c>
      <c r="D95" s="103"/>
      <c r="E95" s="103">
        <v>50000</v>
      </c>
    </row>
    <row r="96" spans="1:5" ht="14.25">
      <c r="A96" s="102" t="s">
        <v>222</v>
      </c>
      <c r="B96" s="102" t="s">
        <v>223</v>
      </c>
      <c r="C96" s="103">
        <v>878000</v>
      </c>
      <c r="D96" s="103">
        <v>878000</v>
      </c>
      <c r="E96" s="103"/>
    </row>
    <row r="97" spans="1:5" ht="14.25">
      <c r="A97" s="100" t="s">
        <v>224</v>
      </c>
      <c r="B97" s="100"/>
      <c r="C97" s="101">
        <v>27320427.4</v>
      </c>
      <c r="D97" s="101">
        <v>17280427.4</v>
      </c>
      <c r="E97" s="101"/>
    </row>
    <row r="98" spans="1:5" ht="14.25">
      <c r="A98" s="100" t="s">
        <v>225</v>
      </c>
      <c r="B98" s="100"/>
      <c r="C98" s="101">
        <v>1334606.55</v>
      </c>
      <c r="D98" s="101">
        <v>1334606.55</v>
      </c>
      <c r="E98" s="101"/>
    </row>
    <row r="99" spans="1:5" ht="14.25">
      <c r="A99" s="102" t="s">
        <v>226</v>
      </c>
      <c r="B99" s="102" t="s">
        <v>104</v>
      </c>
      <c r="C99" s="103">
        <v>20000</v>
      </c>
      <c r="D99" s="103">
        <v>20000</v>
      </c>
      <c r="E99" s="103"/>
    </row>
    <row r="100" spans="1:5" ht="14.25">
      <c r="A100" s="102" t="s">
        <v>103</v>
      </c>
      <c r="B100" s="102" t="s">
        <v>104</v>
      </c>
      <c r="C100" s="103">
        <v>90000</v>
      </c>
      <c r="D100" s="103">
        <v>90000</v>
      </c>
      <c r="E100" s="103"/>
    </row>
    <row r="101" spans="1:5" ht="14.25">
      <c r="A101" s="102" t="s">
        <v>127</v>
      </c>
      <c r="B101" s="102" t="s">
        <v>104</v>
      </c>
      <c r="C101" s="103">
        <v>996836.68</v>
      </c>
      <c r="D101" s="103">
        <v>996836.68</v>
      </c>
      <c r="E101" s="103"/>
    </row>
    <row r="102" spans="1:5" ht="14.25">
      <c r="A102" s="102" t="s">
        <v>109</v>
      </c>
      <c r="B102" s="102" t="s">
        <v>110</v>
      </c>
      <c r="C102" s="103">
        <v>82561.2</v>
      </c>
      <c r="D102" s="103">
        <v>82561.2</v>
      </c>
      <c r="E102" s="103"/>
    </row>
    <row r="103" spans="1:5" ht="14.25">
      <c r="A103" s="102" t="s">
        <v>113</v>
      </c>
      <c r="B103" s="102" t="s">
        <v>114</v>
      </c>
      <c r="C103" s="103">
        <v>825.61</v>
      </c>
      <c r="D103" s="103">
        <v>825.61</v>
      </c>
      <c r="E103" s="103"/>
    </row>
    <row r="104" spans="1:5" ht="14.25">
      <c r="A104" s="102" t="s">
        <v>115</v>
      </c>
      <c r="B104" s="102" t="s">
        <v>116</v>
      </c>
      <c r="C104" s="103">
        <v>4128.06</v>
      </c>
      <c r="D104" s="103">
        <v>4128.06</v>
      </c>
      <c r="E104" s="103"/>
    </row>
    <row r="105" spans="1:5" ht="14.25">
      <c r="A105" s="102" t="s">
        <v>119</v>
      </c>
      <c r="B105" s="102" t="s">
        <v>120</v>
      </c>
      <c r="C105" s="103">
        <v>33024.48</v>
      </c>
      <c r="D105" s="103">
        <v>33024.48</v>
      </c>
      <c r="E105" s="103"/>
    </row>
    <row r="106" spans="1:5" ht="14.25">
      <c r="A106" s="102" t="s">
        <v>227</v>
      </c>
      <c r="B106" s="102" t="s">
        <v>228</v>
      </c>
      <c r="C106" s="103">
        <v>24768.36</v>
      </c>
      <c r="D106" s="103">
        <v>24768.36</v>
      </c>
      <c r="E106" s="103"/>
    </row>
    <row r="107" spans="1:5" ht="14.25">
      <c r="A107" s="102" t="s">
        <v>121</v>
      </c>
      <c r="B107" s="102" t="s">
        <v>122</v>
      </c>
      <c r="C107" s="103">
        <v>53462.16</v>
      </c>
      <c r="D107" s="103">
        <v>53462.16</v>
      </c>
      <c r="E107" s="103"/>
    </row>
    <row r="108" spans="1:5" ht="14.25">
      <c r="A108" s="102" t="s">
        <v>123</v>
      </c>
      <c r="B108" s="102" t="s">
        <v>124</v>
      </c>
      <c r="C108" s="103">
        <v>29000</v>
      </c>
      <c r="D108" s="103">
        <v>29000</v>
      </c>
      <c r="E108" s="103"/>
    </row>
    <row r="109" spans="1:5" ht="14.25">
      <c r="A109" s="100" t="s">
        <v>229</v>
      </c>
      <c r="B109" s="100"/>
      <c r="C109" s="101">
        <v>21731793.5</v>
      </c>
      <c r="D109" s="101">
        <v>11691793.5</v>
      </c>
      <c r="E109" s="101"/>
    </row>
    <row r="110" spans="1:5" ht="14.25">
      <c r="A110" s="102" t="s">
        <v>103</v>
      </c>
      <c r="B110" s="102" t="s">
        <v>104</v>
      </c>
      <c r="C110" s="103">
        <v>5530988.32</v>
      </c>
      <c r="D110" s="103">
        <v>5530988.32</v>
      </c>
      <c r="E110" s="103"/>
    </row>
    <row r="111" spans="1:5" ht="14.25">
      <c r="A111" s="102" t="s">
        <v>105</v>
      </c>
      <c r="B111" s="102" t="s">
        <v>106</v>
      </c>
      <c r="C111" s="103">
        <v>2620000</v>
      </c>
      <c r="D111" s="103"/>
      <c r="E111" s="103">
        <v>2620000</v>
      </c>
    </row>
    <row r="112" spans="1:5" ht="14.25">
      <c r="A112" s="102" t="s">
        <v>189</v>
      </c>
      <c r="B112" s="102" t="s">
        <v>190</v>
      </c>
      <c r="C112" s="103">
        <v>5182000</v>
      </c>
      <c r="D112" s="103">
        <v>2642000</v>
      </c>
      <c r="E112" s="103">
        <v>2540000</v>
      </c>
    </row>
    <row r="113" spans="1:5" ht="14.25">
      <c r="A113" s="102" t="s">
        <v>128</v>
      </c>
      <c r="B113" s="102" t="s">
        <v>106</v>
      </c>
      <c r="C113" s="103">
        <v>300000</v>
      </c>
      <c r="D113" s="103"/>
      <c r="E113" s="103">
        <v>300000</v>
      </c>
    </row>
    <row r="114" spans="1:5" ht="14.25">
      <c r="A114" s="102" t="s">
        <v>230</v>
      </c>
      <c r="B114" s="102" t="s">
        <v>106</v>
      </c>
      <c r="C114" s="103">
        <v>350000</v>
      </c>
      <c r="D114" s="103"/>
      <c r="E114" s="103">
        <v>350000</v>
      </c>
    </row>
    <row r="115" spans="1:5" ht="14.25">
      <c r="A115" s="102" t="s">
        <v>231</v>
      </c>
      <c r="B115" s="102" t="s">
        <v>232</v>
      </c>
      <c r="C115" s="103">
        <v>220000</v>
      </c>
      <c r="D115" s="103"/>
      <c r="E115" s="103">
        <v>220000</v>
      </c>
    </row>
    <row r="116" spans="1:5" ht="14.25">
      <c r="A116" s="102" t="s">
        <v>233</v>
      </c>
      <c r="B116" s="102" t="s">
        <v>234</v>
      </c>
      <c r="C116" s="103">
        <v>170000</v>
      </c>
      <c r="D116" s="103"/>
      <c r="E116" s="103">
        <v>170000</v>
      </c>
    </row>
    <row r="117" spans="1:5" ht="14.25">
      <c r="A117" s="102" t="s">
        <v>107</v>
      </c>
      <c r="B117" s="102" t="s">
        <v>108</v>
      </c>
      <c r="C117" s="103">
        <v>374098</v>
      </c>
      <c r="D117" s="103">
        <v>374098</v>
      </c>
      <c r="E117" s="103"/>
    </row>
    <row r="118" spans="1:5" ht="14.25">
      <c r="A118" s="102" t="s">
        <v>109</v>
      </c>
      <c r="B118" s="102" t="s">
        <v>110</v>
      </c>
      <c r="C118" s="103">
        <v>409963.8</v>
      </c>
      <c r="D118" s="103">
        <v>409963.8</v>
      </c>
      <c r="E118" s="103"/>
    </row>
    <row r="119" spans="1:5" ht="14.25">
      <c r="A119" s="102" t="s">
        <v>235</v>
      </c>
      <c r="B119" s="102" t="s">
        <v>236</v>
      </c>
      <c r="C119" s="103">
        <v>430000</v>
      </c>
      <c r="D119" s="103"/>
      <c r="E119" s="103">
        <v>430000</v>
      </c>
    </row>
    <row r="120" spans="1:5" ht="14.25">
      <c r="A120" s="102" t="s">
        <v>237</v>
      </c>
      <c r="B120" s="102" t="s">
        <v>238</v>
      </c>
      <c r="C120" s="103">
        <v>30000</v>
      </c>
      <c r="D120" s="103"/>
      <c r="E120" s="103">
        <v>30000</v>
      </c>
    </row>
    <row r="121" spans="1:5" ht="14.25">
      <c r="A121" s="102" t="s">
        <v>111</v>
      </c>
      <c r="B121" s="102" t="s">
        <v>112</v>
      </c>
      <c r="C121" s="103">
        <v>10735.15</v>
      </c>
      <c r="D121" s="103">
        <v>10735.15</v>
      </c>
      <c r="E121" s="103"/>
    </row>
    <row r="122" spans="1:5" ht="14.25">
      <c r="A122" s="102" t="s">
        <v>113</v>
      </c>
      <c r="B122" s="102" t="s">
        <v>114</v>
      </c>
      <c r="C122" s="103">
        <v>4099.64</v>
      </c>
      <c r="D122" s="103">
        <v>4099.64</v>
      </c>
      <c r="E122" s="103"/>
    </row>
    <row r="123" spans="1:5" ht="14.25">
      <c r="A123" s="102" t="s">
        <v>115</v>
      </c>
      <c r="B123" s="102" t="s">
        <v>116</v>
      </c>
      <c r="C123" s="103">
        <v>20498.19</v>
      </c>
      <c r="D123" s="103">
        <v>20498.19</v>
      </c>
      <c r="E123" s="103"/>
    </row>
    <row r="124" spans="1:5" ht="14.25">
      <c r="A124" s="102" t="s">
        <v>239</v>
      </c>
      <c r="B124" s="102" t="s">
        <v>240</v>
      </c>
      <c r="C124" s="103">
        <v>310000</v>
      </c>
      <c r="D124" s="103"/>
      <c r="E124" s="103">
        <v>310000</v>
      </c>
    </row>
    <row r="125" spans="1:5" ht="14.25">
      <c r="A125" s="102" t="s">
        <v>119</v>
      </c>
      <c r="B125" s="102" t="s">
        <v>120</v>
      </c>
      <c r="C125" s="103">
        <v>163985.52</v>
      </c>
      <c r="D125" s="103">
        <v>163985.52</v>
      </c>
      <c r="E125" s="103"/>
    </row>
    <row r="126" spans="1:5" ht="14.25">
      <c r="A126" s="102" t="s">
        <v>227</v>
      </c>
      <c r="B126" s="102" t="s">
        <v>228</v>
      </c>
      <c r="C126" s="103">
        <v>119940.24</v>
      </c>
      <c r="D126" s="103">
        <v>119940.24</v>
      </c>
      <c r="E126" s="103"/>
    </row>
    <row r="127" spans="1:5" ht="14.25">
      <c r="A127" s="102" t="s">
        <v>140</v>
      </c>
      <c r="B127" s="102" t="s">
        <v>104</v>
      </c>
      <c r="C127" s="103">
        <v>400000</v>
      </c>
      <c r="D127" s="103">
        <v>400000</v>
      </c>
      <c r="E127" s="103"/>
    </row>
    <row r="128" spans="1:5" ht="14.25">
      <c r="A128" s="102" t="s">
        <v>141</v>
      </c>
      <c r="B128" s="102" t="s">
        <v>142</v>
      </c>
      <c r="C128" s="103">
        <v>1600000</v>
      </c>
      <c r="D128" s="103">
        <v>1600000</v>
      </c>
      <c r="E128" s="103"/>
    </row>
    <row r="129" spans="1:5" ht="14.25">
      <c r="A129" s="102" t="s">
        <v>241</v>
      </c>
      <c r="B129" s="102" t="s">
        <v>242</v>
      </c>
      <c r="C129" s="103">
        <v>1470000</v>
      </c>
      <c r="D129" s="103"/>
      <c r="E129" s="103">
        <v>1470000</v>
      </c>
    </row>
    <row r="130" spans="1:5" ht="14.25">
      <c r="A130" s="102" t="s">
        <v>243</v>
      </c>
      <c r="B130" s="102" t="s">
        <v>244</v>
      </c>
      <c r="C130" s="103">
        <v>600000</v>
      </c>
      <c r="D130" s="103"/>
      <c r="E130" s="103">
        <v>600000</v>
      </c>
    </row>
    <row r="131" spans="1:5" ht="14.25">
      <c r="A131" s="102" t="s">
        <v>245</v>
      </c>
      <c r="B131" s="102" t="s">
        <v>246</v>
      </c>
      <c r="C131" s="103">
        <v>1000000</v>
      </c>
      <c r="D131" s="103"/>
      <c r="E131" s="103">
        <v>1000000</v>
      </c>
    </row>
    <row r="132" spans="1:5" ht="14.25">
      <c r="A132" s="102" t="s">
        <v>121</v>
      </c>
      <c r="B132" s="102" t="s">
        <v>122</v>
      </c>
      <c r="C132" s="103">
        <v>265484.64</v>
      </c>
      <c r="D132" s="103">
        <v>265484.64</v>
      </c>
      <c r="E132" s="103"/>
    </row>
    <row r="133" spans="1:5" ht="14.25">
      <c r="A133" s="102" t="s">
        <v>123</v>
      </c>
      <c r="B133" s="102" t="s">
        <v>124</v>
      </c>
      <c r="C133" s="103">
        <v>150000</v>
      </c>
      <c r="D133" s="103">
        <v>150000</v>
      </c>
      <c r="E133" s="103"/>
    </row>
    <row r="134" spans="1:5" ht="14.25">
      <c r="A134" s="100" t="s">
        <v>247</v>
      </c>
      <c r="B134" s="100"/>
      <c r="C134" s="101">
        <v>1578419.34</v>
      </c>
      <c r="D134" s="101">
        <v>1578419.34</v>
      </c>
      <c r="E134" s="101"/>
    </row>
    <row r="135" spans="1:5" ht="14.25">
      <c r="A135" s="102" t="s">
        <v>248</v>
      </c>
      <c r="B135" s="102" t="s">
        <v>104</v>
      </c>
      <c r="C135" s="103">
        <v>1309532.56</v>
      </c>
      <c r="D135" s="103">
        <v>1309532.56</v>
      </c>
      <c r="E135" s="103"/>
    </row>
    <row r="136" spans="1:5" ht="14.25">
      <c r="A136" s="102" t="s">
        <v>109</v>
      </c>
      <c r="B136" s="102" t="s">
        <v>110</v>
      </c>
      <c r="C136" s="103">
        <v>97566.4</v>
      </c>
      <c r="D136" s="103">
        <v>97566.4</v>
      </c>
      <c r="E136" s="103"/>
    </row>
    <row r="137" spans="1:5" ht="14.25">
      <c r="A137" s="102" t="s">
        <v>113</v>
      </c>
      <c r="B137" s="102" t="s">
        <v>114</v>
      </c>
      <c r="C137" s="103">
        <v>975.66</v>
      </c>
      <c r="D137" s="103">
        <v>975.66</v>
      </c>
      <c r="E137" s="103"/>
    </row>
    <row r="138" spans="1:5" ht="14.25">
      <c r="A138" s="102" t="s">
        <v>115</v>
      </c>
      <c r="B138" s="102" t="s">
        <v>116</v>
      </c>
      <c r="C138" s="103">
        <v>4878.32</v>
      </c>
      <c r="D138" s="103">
        <v>4878.32</v>
      </c>
      <c r="E138" s="103"/>
    </row>
    <row r="139" spans="1:5" ht="14.25">
      <c r="A139" s="102" t="s">
        <v>119</v>
      </c>
      <c r="B139" s="102" t="s">
        <v>120</v>
      </c>
      <c r="C139" s="103">
        <v>39026.56</v>
      </c>
      <c r="D139" s="103">
        <v>39026.56</v>
      </c>
      <c r="E139" s="103"/>
    </row>
    <row r="140" spans="1:5" ht="14.25">
      <c r="A140" s="102" t="s">
        <v>227</v>
      </c>
      <c r="B140" s="102" t="s">
        <v>228</v>
      </c>
      <c r="C140" s="103">
        <v>29269.92</v>
      </c>
      <c r="D140" s="103">
        <v>29269.92</v>
      </c>
      <c r="E140" s="103"/>
    </row>
    <row r="141" spans="1:5" ht="14.25">
      <c r="A141" s="102" t="s">
        <v>121</v>
      </c>
      <c r="B141" s="102" t="s">
        <v>122</v>
      </c>
      <c r="C141" s="103">
        <v>63169.92</v>
      </c>
      <c r="D141" s="103">
        <v>63169.92</v>
      </c>
      <c r="E141" s="103"/>
    </row>
    <row r="142" spans="1:5" ht="14.25">
      <c r="A142" s="102" t="s">
        <v>123</v>
      </c>
      <c r="B142" s="102" t="s">
        <v>124</v>
      </c>
      <c r="C142" s="103">
        <v>34000</v>
      </c>
      <c r="D142" s="103">
        <v>34000</v>
      </c>
      <c r="E142" s="103"/>
    </row>
    <row r="143" spans="1:5" ht="14.25">
      <c r="A143" s="100" t="s">
        <v>249</v>
      </c>
      <c r="B143" s="100"/>
      <c r="C143" s="101">
        <v>1099915.2</v>
      </c>
      <c r="D143" s="101">
        <v>1099915.2</v>
      </c>
      <c r="E143" s="101"/>
    </row>
    <row r="144" spans="1:5" ht="14.25">
      <c r="A144" s="102" t="s">
        <v>109</v>
      </c>
      <c r="B144" s="102" t="s">
        <v>110</v>
      </c>
      <c r="C144" s="103">
        <v>69580</v>
      </c>
      <c r="D144" s="103">
        <v>69580</v>
      </c>
      <c r="E144" s="103"/>
    </row>
    <row r="145" spans="1:5" ht="14.25">
      <c r="A145" s="102" t="s">
        <v>111</v>
      </c>
      <c r="B145" s="102" t="s">
        <v>112</v>
      </c>
      <c r="C145" s="103">
        <v>3479</v>
      </c>
      <c r="D145" s="103">
        <v>3479</v>
      </c>
      <c r="E145" s="103"/>
    </row>
    <row r="146" spans="1:5" ht="14.25">
      <c r="A146" s="102" t="s">
        <v>113</v>
      </c>
      <c r="B146" s="102" t="s">
        <v>114</v>
      </c>
      <c r="C146" s="103">
        <v>695.8</v>
      </c>
      <c r="D146" s="103">
        <v>695.8</v>
      </c>
      <c r="E146" s="103"/>
    </row>
    <row r="147" spans="1:5" ht="14.25">
      <c r="A147" s="102" t="s">
        <v>115</v>
      </c>
      <c r="B147" s="102" t="s">
        <v>116</v>
      </c>
      <c r="C147" s="103">
        <v>3479</v>
      </c>
      <c r="D147" s="103">
        <v>3479</v>
      </c>
      <c r="E147" s="103"/>
    </row>
    <row r="148" spans="1:5" ht="14.25">
      <c r="A148" s="102" t="s">
        <v>250</v>
      </c>
      <c r="B148" s="102" t="s">
        <v>251</v>
      </c>
      <c r="C148" s="103">
        <v>904883.8</v>
      </c>
      <c r="D148" s="103">
        <v>904883.8</v>
      </c>
      <c r="E148" s="103"/>
    </row>
    <row r="149" spans="1:5" ht="14.25">
      <c r="A149" s="102" t="s">
        <v>119</v>
      </c>
      <c r="B149" s="102" t="s">
        <v>120</v>
      </c>
      <c r="C149" s="103">
        <v>27832</v>
      </c>
      <c r="D149" s="103">
        <v>27832</v>
      </c>
      <c r="E149" s="103"/>
    </row>
    <row r="150" spans="1:5" ht="14.25">
      <c r="A150" s="102" t="s">
        <v>227</v>
      </c>
      <c r="B150" s="102" t="s">
        <v>228</v>
      </c>
      <c r="C150" s="103">
        <v>19900.8</v>
      </c>
      <c r="D150" s="103">
        <v>19900.8</v>
      </c>
      <c r="E150" s="103"/>
    </row>
    <row r="151" spans="1:5" ht="14.25">
      <c r="A151" s="102" t="s">
        <v>121</v>
      </c>
      <c r="B151" s="102" t="s">
        <v>122</v>
      </c>
      <c r="C151" s="103">
        <v>45064.8</v>
      </c>
      <c r="D151" s="103">
        <v>45064.8</v>
      </c>
      <c r="E151" s="103"/>
    </row>
    <row r="152" spans="1:5" ht="14.25">
      <c r="A152" s="102" t="s">
        <v>123</v>
      </c>
      <c r="B152" s="102" t="s">
        <v>124</v>
      </c>
      <c r="C152" s="103">
        <v>25000</v>
      </c>
      <c r="D152" s="103">
        <v>25000</v>
      </c>
      <c r="E152" s="103"/>
    </row>
    <row r="153" spans="1:5" ht="14.25">
      <c r="A153" s="100" t="s">
        <v>252</v>
      </c>
      <c r="B153" s="100"/>
      <c r="C153" s="101">
        <v>994570.91</v>
      </c>
      <c r="D153" s="101">
        <v>994570.91</v>
      </c>
      <c r="E153" s="101"/>
    </row>
    <row r="154" spans="1:5" ht="14.25">
      <c r="A154" s="102" t="s">
        <v>109</v>
      </c>
      <c r="B154" s="102" t="s">
        <v>110</v>
      </c>
      <c r="C154" s="103">
        <v>65925.4</v>
      </c>
      <c r="D154" s="103">
        <v>65925.4</v>
      </c>
      <c r="E154" s="103"/>
    </row>
    <row r="155" spans="1:5" ht="14.25">
      <c r="A155" s="102" t="s">
        <v>111</v>
      </c>
      <c r="B155" s="102" t="s">
        <v>112</v>
      </c>
      <c r="C155" s="103">
        <v>3296.27</v>
      </c>
      <c r="D155" s="103">
        <v>3296.27</v>
      </c>
      <c r="E155" s="103"/>
    </row>
    <row r="156" spans="1:5" ht="14.25">
      <c r="A156" s="102" t="s">
        <v>113</v>
      </c>
      <c r="B156" s="102" t="s">
        <v>114</v>
      </c>
      <c r="C156" s="103">
        <v>659.25</v>
      </c>
      <c r="D156" s="103">
        <v>659.25</v>
      </c>
      <c r="E156" s="103"/>
    </row>
    <row r="157" spans="1:5" ht="14.25">
      <c r="A157" s="102" t="s">
        <v>115</v>
      </c>
      <c r="B157" s="102" t="s">
        <v>116</v>
      </c>
      <c r="C157" s="103">
        <v>3296.27</v>
      </c>
      <c r="D157" s="103">
        <v>3296.27</v>
      </c>
      <c r="E157" s="103"/>
    </row>
    <row r="158" spans="1:5" ht="14.25">
      <c r="A158" s="102" t="s">
        <v>119</v>
      </c>
      <c r="B158" s="102" t="s">
        <v>120</v>
      </c>
      <c r="C158" s="103">
        <v>26370.16</v>
      </c>
      <c r="D158" s="103">
        <v>26370.16</v>
      </c>
      <c r="E158" s="103"/>
    </row>
    <row r="159" spans="1:5" ht="14.25">
      <c r="A159" s="102" t="s">
        <v>227</v>
      </c>
      <c r="B159" s="102" t="s">
        <v>228</v>
      </c>
      <c r="C159" s="103">
        <v>18852.48</v>
      </c>
      <c r="D159" s="103">
        <v>18852.48</v>
      </c>
      <c r="E159" s="103"/>
    </row>
    <row r="160" spans="1:5" ht="14.25">
      <c r="A160" s="102" t="s">
        <v>253</v>
      </c>
      <c r="B160" s="102" t="s">
        <v>254</v>
      </c>
      <c r="C160" s="103">
        <v>809473.76</v>
      </c>
      <c r="D160" s="103">
        <v>809473.76</v>
      </c>
      <c r="E160" s="103"/>
    </row>
    <row r="161" spans="1:5" ht="14.25">
      <c r="A161" s="102" t="s">
        <v>121</v>
      </c>
      <c r="B161" s="102" t="s">
        <v>122</v>
      </c>
      <c r="C161" s="103">
        <v>42697.32</v>
      </c>
      <c r="D161" s="103">
        <v>42697.32</v>
      </c>
      <c r="E161" s="103"/>
    </row>
    <row r="162" spans="1:5" ht="14.25">
      <c r="A162" s="102" t="s">
        <v>123</v>
      </c>
      <c r="B162" s="102" t="s">
        <v>124</v>
      </c>
      <c r="C162" s="103">
        <v>24000</v>
      </c>
      <c r="D162" s="103">
        <v>24000</v>
      </c>
      <c r="E162" s="103"/>
    </row>
    <row r="163" spans="1:5" ht="14.25">
      <c r="A163" s="100" t="s">
        <v>255</v>
      </c>
      <c r="B163" s="100"/>
      <c r="C163" s="101">
        <v>581121.9</v>
      </c>
      <c r="D163" s="101">
        <v>581121.9</v>
      </c>
      <c r="E163" s="101"/>
    </row>
    <row r="164" spans="1:5" ht="14.25">
      <c r="A164" s="102" t="s">
        <v>231</v>
      </c>
      <c r="B164" s="102" t="s">
        <v>232</v>
      </c>
      <c r="C164" s="103">
        <v>470295.12</v>
      </c>
      <c r="D164" s="103">
        <v>470295.12</v>
      </c>
      <c r="E164" s="103"/>
    </row>
    <row r="165" spans="1:5" ht="14.25">
      <c r="A165" s="102" t="s">
        <v>109</v>
      </c>
      <c r="B165" s="102" t="s">
        <v>110</v>
      </c>
      <c r="C165" s="103">
        <v>39227.8</v>
      </c>
      <c r="D165" s="103">
        <v>39227.8</v>
      </c>
      <c r="E165" s="103"/>
    </row>
    <row r="166" spans="1:5" ht="14.25">
      <c r="A166" s="102" t="s">
        <v>111</v>
      </c>
      <c r="B166" s="102" t="s">
        <v>112</v>
      </c>
      <c r="C166" s="103">
        <v>1961.39</v>
      </c>
      <c r="D166" s="103">
        <v>1961.39</v>
      </c>
      <c r="E166" s="103"/>
    </row>
    <row r="167" spans="1:5" ht="14.25">
      <c r="A167" s="102" t="s">
        <v>113</v>
      </c>
      <c r="B167" s="102" t="s">
        <v>114</v>
      </c>
      <c r="C167" s="103">
        <v>392.28</v>
      </c>
      <c r="D167" s="103">
        <v>392.28</v>
      </c>
      <c r="E167" s="103"/>
    </row>
    <row r="168" spans="1:5" ht="14.25">
      <c r="A168" s="102" t="s">
        <v>115</v>
      </c>
      <c r="B168" s="102" t="s">
        <v>116</v>
      </c>
      <c r="C168" s="103">
        <v>1961.39</v>
      </c>
      <c r="D168" s="103">
        <v>1961.39</v>
      </c>
      <c r="E168" s="103"/>
    </row>
    <row r="169" spans="1:5" ht="14.25">
      <c r="A169" s="102" t="s">
        <v>119</v>
      </c>
      <c r="B169" s="102" t="s">
        <v>120</v>
      </c>
      <c r="C169" s="103">
        <v>15691.12</v>
      </c>
      <c r="D169" s="103">
        <v>15691.12</v>
      </c>
      <c r="E169" s="103"/>
    </row>
    <row r="170" spans="1:5" ht="14.25">
      <c r="A170" s="102" t="s">
        <v>227</v>
      </c>
      <c r="B170" s="102" t="s">
        <v>228</v>
      </c>
      <c r="C170" s="103">
        <v>11190.96</v>
      </c>
      <c r="D170" s="103">
        <v>11190.96</v>
      </c>
      <c r="E170" s="103"/>
    </row>
    <row r="171" spans="1:5" ht="14.25">
      <c r="A171" s="102" t="s">
        <v>121</v>
      </c>
      <c r="B171" s="102" t="s">
        <v>122</v>
      </c>
      <c r="C171" s="103">
        <v>25401.84</v>
      </c>
      <c r="D171" s="103">
        <v>25401.84</v>
      </c>
      <c r="E171" s="103"/>
    </row>
    <row r="172" spans="1:5" ht="14.25">
      <c r="A172" s="102" t="s">
        <v>123</v>
      </c>
      <c r="B172" s="102" t="s">
        <v>124</v>
      </c>
      <c r="C172" s="103">
        <v>15000</v>
      </c>
      <c r="D172" s="103">
        <v>15000</v>
      </c>
      <c r="E172" s="103"/>
    </row>
    <row r="173" spans="1:5" ht="14.25">
      <c r="A173" s="100" t="s">
        <v>256</v>
      </c>
      <c r="B173" s="100"/>
      <c r="C173" s="101">
        <v>65912275.73</v>
      </c>
      <c r="D173" s="101">
        <v>41642275.73</v>
      </c>
      <c r="E173" s="101"/>
    </row>
    <row r="174" spans="1:5" ht="14.25">
      <c r="A174" s="100" t="s">
        <v>257</v>
      </c>
      <c r="B174" s="100"/>
      <c r="C174" s="101">
        <v>33082515.96</v>
      </c>
      <c r="D174" s="101">
        <v>12502515.96</v>
      </c>
      <c r="E174" s="101"/>
    </row>
    <row r="175" spans="1:5" ht="14.25">
      <c r="A175" s="102" t="s">
        <v>258</v>
      </c>
      <c r="B175" s="102" t="s">
        <v>259</v>
      </c>
      <c r="C175" s="103">
        <v>30382729.11</v>
      </c>
      <c r="D175" s="103">
        <v>9802729.11</v>
      </c>
      <c r="E175" s="103">
        <v>20580000</v>
      </c>
    </row>
    <row r="176" spans="1:5" ht="14.25">
      <c r="A176" s="102" t="s">
        <v>109</v>
      </c>
      <c r="B176" s="102" t="s">
        <v>110</v>
      </c>
      <c r="C176" s="103">
        <v>1056078.17</v>
      </c>
      <c r="D176" s="103">
        <v>1056078.17</v>
      </c>
      <c r="E176" s="103"/>
    </row>
    <row r="177" spans="1:5" ht="14.25">
      <c r="A177" s="102" t="s">
        <v>260</v>
      </c>
      <c r="B177" s="102" t="s">
        <v>261</v>
      </c>
      <c r="C177" s="103">
        <v>182786</v>
      </c>
      <c r="D177" s="103">
        <v>182786</v>
      </c>
      <c r="E177" s="103"/>
    </row>
    <row r="178" spans="1:5" ht="14.25">
      <c r="A178" s="102" t="s">
        <v>237</v>
      </c>
      <c r="B178" s="102" t="s">
        <v>238</v>
      </c>
      <c r="C178" s="103">
        <v>10872</v>
      </c>
      <c r="D178" s="103">
        <v>10872</v>
      </c>
      <c r="E178" s="103"/>
    </row>
    <row r="179" spans="1:5" ht="14.25">
      <c r="A179" s="102" t="s">
        <v>111</v>
      </c>
      <c r="B179" s="102" t="s">
        <v>112</v>
      </c>
      <c r="C179" s="103">
        <v>52803.91</v>
      </c>
      <c r="D179" s="103">
        <v>52803.91</v>
      </c>
      <c r="E179" s="103"/>
    </row>
    <row r="180" spans="1:5" ht="14.25">
      <c r="A180" s="102" t="s">
        <v>113</v>
      </c>
      <c r="B180" s="102" t="s">
        <v>114</v>
      </c>
      <c r="C180" s="103">
        <v>10560.78</v>
      </c>
      <c r="D180" s="103">
        <v>10560.78</v>
      </c>
      <c r="E180" s="103"/>
    </row>
    <row r="181" spans="1:5" ht="14.25">
      <c r="A181" s="102" t="s">
        <v>115</v>
      </c>
      <c r="B181" s="102" t="s">
        <v>116</v>
      </c>
      <c r="C181" s="103">
        <v>52803.91</v>
      </c>
      <c r="D181" s="103">
        <v>52803.91</v>
      </c>
      <c r="E181" s="103"/>
    </row>
    <row r="182" spans="1:5" ht="14.25">
      <c r="A182" s="102" t="s">
        <v>262</v>
      </c>
      <c r="B182" s="102" t="s">
        <v>263</v>
      </c>
      <c r="C182" s="103">
        <v>422431.27</v>
      </c>
      <c r="D182" s="103">
        <v>422431.27</v>
      </c>
      <c r="E182" s="103"/>
    </row>
    <row r="183" spans="1:5" ht="14.25">
      <c r="A183" s="102" t="s">
        <v>227</v>
      </c>
      <c r="B183" s="102" t="s">
        <v>228</v>
      </c>
      <c r="C183" s="103">
        <v>225000</v>
      </c>
      <c r="D183" s="103">
        <v>225000</v>
      </c>
      <c r="E183" s="103"/>
    </row>
    <row r="184" spans="1:5" ht="14.25">
      <c r="A184" s="102" t="s">
        <v>121</v>
      </c>
      <c r="B184" s="102" t="s">
        <v>122</v>
      </c>
      <c r="C184" s="103">
        <v>686450.81</v>
      </c>
      <c r="D184" s="103">
        <v>686450.81</v>
      </c>
      <c r="E184" s="103"/>
    </row>
    <row r="185" spans="1:5" ht="14.25">
      <c r="A185" s="100" t="s">
        <v>264</v>
      </c>
      <c r="B185" s="100"/>
      <c r="C185" s="101">
        <v>10973398.9</v>
      </c>
      <c r="D185" s="101">
        <v>10633398.9</v>
      </c>
      <c r="E185" s="101"/>
    </row>
    <row r="186" spans="1:5" ht="14.25">
      <c r="A186" s="102" t="s">
        <v>265</v>
      </c>
      <c r="B186" s="102" t="s">
        <v>266</v>
      </c>
      <c r="C186" s="103">
        <v>8458424.92</v>
      </c>
      <c r="D186" s="103">
        <v>8118424.92</v>
      </c>
      <c r="E186" s="103">
        <v>340000</v>
      </c>
    </row>
    <row r="187" spans="1:5" ht="14.25">
      <c r="A187" s="102" t="s">
        <v>109</v>
      </c>
      <c r="B187" s="102" t="s">
        <v>110</v>
      </c>
      <c r="C187" s="103">
        <v>1037282.4</v>
      </c>
      <c r="D187" s="103">
        <v>1037282.4</v>
      </c>
      <c r="E187" s="103"/>
    </row>
    <row r="188" spans="1:5" ht="14.25">
      <c r="A188" s="102" t="s">
        <v>260</v>
      </c>
      <c r="B188" s="102" t="s">
        <v>261</v>
      </c>
      <c r="C188" s="103">
        <v>274444</v>
      </c>
      <c r="D188" s="103">
        <v>274444</v>
      </c>
      <c r="E188" s="103"/>
    </row>
    <row r="189" spans="1:5" ht="14.25">
      <c r="A189" s="102" t="s">
        <v>111</v>
      </c>
      <c r="B189" s="102" t="s">
        <v>112</v>
      </c>
      <c r="C189" s="103">
        <v>51864.12</v>
      </c>
      <c r="D189" s="103">
        <v>51864.12</v>
      </c>
      <c r="E189" s="103"/>
    </row>
    <row r="190" spans="1:5" ht="14.25">
      <c r="A190" s="102" t="s">
        <v>113</v>
      </c>
      <c r="B190" s="102" t="s">
        <v>114</v>
      </c>
      <c r="C190" s="103">
        <v>10372.82</v>
      </c>
      <c r="D190" s="103">
        <v>10372.82</v>
      </c>
      <c r="E190" s="103"/>
    </row>
    <row r="191" spans="1:5" ht="14.25">
      <c r="A191" s="102" t="s">
        <v>115</v>
      </c>
      <c r="B191" s="102" t="s">
        <v>116</v>
      </c>
      <c r="C191" s="103">
        <v>51864.12</v>
      </c>
      <c r="D191" s="103">
        <v>51864.12</v>
      </c>
      <c r="E191" s="103"/>
    </row>
    <row r="192" spans="1:5" ht="14.25">
      <c r="A192" s="102" t="s">
        <v>262</v>
      </c>
      <c r="B192" s="102" t="s">
        <v>263</v>
      </c>
      <c r="C192" s="103">
        <v>414912.96</v>
      </c>
      <c r="D192" s="103">
        <v>414912.96</v>
      </c>
      <c r="E192" s="103"/>
    </row>
    <row r="193" spans="1:5" ht="14.25">
      <c r="A193" s="102" t="s">
        <v>121</v>
      </c>
      <c r="B193" s="102" t="s">
        <v>122</v>
      </c>
      <c r="C193" s="103">
        <v>674233.56</v>
      </c>
      <c r="D193" s="103">
        <v>674233.56</v>
      </c>
      <c r="E193" s="103"/>
    </row>
    <row r="194" spans="1:5" ht="14.25">
      <c r="A194" s="100" t="s">
        <v>267</v>
      </c>
      <c r="B194" s="100"/>
      <c r="C194" s="101">
        <v>14412380.91</v>
      </c>
      <c r="D194" s="101">
        <v>12332380.91</v>
      </c>
      <c r="E194" s="101"/>
    </row>
    <row r="195" spans="1:5" ht="14.25">
      <c r="A195" s="102" t="s">
        <v>268</v>
      </c>
      <c r="B195" s="102" t="s">
        <v>269</v>
      </c>
      <c r="C195" s="103">
        <v>383121.76</v>
      </c>
      <c r="D195" s="103"/>
      <c r="E195" s="103">
        <v>383121.76</v>
      </c>
    </row>
    <row r="196" spans="1:5" ht="14.25">
      <c r="A196" s="102" t="s">
        <v>265</v>
      </c>
      <c r="B196" s="102" t="s">
        <v>266</v>
      </c>
      <c r="C196" s="103">
        <v>11039984.52</v>
      </c>
      <c r="D196" s="103">
        <v>9343106.28</v>
      </c>
      <c r="E196" s="103">
        <v>1696878.24</v>
      </c>
    </row>
    <row r="197" spans="1:5" ht="14.25">
      <c r="A197" s="102" t="s">
        <v>109</v>
      </c>
      <c r="B197" s="102" t="s">
        <v>110</v>
      </c>
      <c r="C197" s="103">
        <v>1224667.89</v>
      </c>
      <c r="D197" s="103">
        <v>1224667.89</v>
      </c>
      <c r="E197" s="103"/>
    </row>
    <row r="198" spans="1:5" ht="14.25">
      <c r="A198" s="102" t="s">
        <v>260</v>
      </c>
      <c r="B198" s="102" t="s">
        <v>261</v>
      </c>
      <c r="C198" s="103">
        <v>327684</v>
      </c>
      <c r="D198" s="103">
        <v>327684</v>
      </c>
      <c r="E198" s="103"/>
    </row>
    <row r="199" spans="1:5" ht="14.25">
      <c r="A199" s="102" t="s">
        <v>237</v>
      </c>
      <c r="B199" s="102" t="s">
        <v>238</v>
      </c>
      <c r="C199" s="103">
        <v>16308</v>
      </c>
      <c r="D199" s="103">
        <v>16308</v>
      </c>
      <c r="E199" s="103"/>
    </row>
    <row r="200" spans="1:5" ht="14.25">
      <c r="A200" s="102" t="s">
        <v>111</v>
      </c>
      <c r="B200" s="102" t="s">
        <v>112</v>
      </c>
      <c r="C200" s="103">
        <v>61233.39</v>
      </c>
      <c r="D200" s="103">
        <v>61233.39</v>
      </c>
      <c r="E200" s="103"/>
    </row>
    <row r="201" spans="1:5" ht="14.25">
      <c r="A201" s="102" t="s">
        <v>113</v>
      </c>
      <c r="B201" s="102" t="s">
        <v>114</v>
      </c>
      <c r="C201" s="103">
        <v>12246.68</v>
      </c>
      <c r="D201" s="103">
        <v>12246.68</v>
      </c>
      <c r="E201" s="103"/>
    </row>
    <row r="202" spans="1:5" ht="14.25">
      <c r="A202" s="102" t="s">
        <v>115</v>
      </c>
      <c r="B202" s="102" t="s">
        <v>116</v>
      </c>
      <c r="C202" s="103">
        <v>61233.39</v>
      </c>
      <c r="D202" s="103">
        <v>61233.39</v>
      </c>
      <c r="E202" s="103"/>
    </row>
    <row r="203" spans="1:5" ht="14.25">
      <c r="A203" s="102" t="s">
        <v>262</v>
      </c>
      <c r="B203" s="102" t="s">
        <v>263</v>
      </c>
      <c r="C203" s="103">
        <v>489867.15</v>
      </c>
      <c r="D203" s="103">
        <v>489867.15</v>
      </c>
      <c r="E203" s="103"/>
    </row>
    <row r="204" spans="1:5" ht="14.25">
      <c r="A204" s="102" t="s">
        <v>121</v>
      </c>
      <c r="B204" s="102" t="s">
        <v>122</v>
      </c>
      <c r="C204" s="103">
        <v>796034.13</v>
      </c>
      <c r="D204" s="103">
        <v>796034.13</v>
      </c>
      <c r="E204" s="103"/>
    </row>
    <row r="205" spans="1:5" ht="14.25">
      <c r="A205" s="100" t="s">
        <v>270</v>
      </c>
      <c r="B205" s="100"/>
      <c r="C205" s="101">
        <v>4322733.81</v>
      </c>
      <c r="D205" s="101">
        <v>3842733.81</v>
      </c>
      <c r="E205" s="101"/>
    </row>
    <row r="206" spans="1:5" ht="14.25">
      <c r="A206" s="102" t="s">
        <v>265</v>
      </c>
      <c r="B206" s="102" t="s">
        <v>266</v>
      </c>
      <c r="C206" s="103">
        <v>3204215.52</v>
      </c>
      <c r="D206" s="103">
        <v>2724215.52</v>
      </c>
      <c r="E206" s="103">
        <v>480000</v>
      </c>
    </row>
    <row r="207" spans="1:5" ht="14.25">
      <c r="A207" s="102" t="s">
        <v>109</v>
      </c>
      <c r="B207" s="102" t="s">
        <v>110</v>
      </c>
      <c r="C207" s="103">
        <v>358516.8</v>
      </c>
      <c r="D207" s="103">
        <v>358516.8</v>
      </c>
      <c r="E207" s="103"/>
    </row>
    <row r="208" spans="1:5" ht="14.25">
      <c r="A208" s="102" t="s">
        <v>260</v>
      </c>
      <c r="B208" s="102" t="s">
        <v>261</v>
      </c>
      <c r="C208" s="103">
        <v>333250</v>
      </c>
      <c r="D208" s="103">
        <v>333250</v>
      </c>
      <c r="E208" s="103"/>
    </row>
    <row r="209" spans="1:5" ht="14.25">
      <c r="A209" s="102" t="s">
        <v>237</v>
      </c>
      <c r="B209" s="102" t="s">
        <v>238</v>
      </c>
      <c r="C209" s="103">
        <v>10872</v>
      </c>
      <c r="D209" s="103">
        <v>10872</v>
      </c>
      <c r="E209" s="103"/>
    </row>
    <row r="210" spans="1:5" ht="14.25">
      <c r="A210" s="102" t="s">
        <v>111</v>
      </c>
      <c r="B210" s="102" t="s">
        <v>112</v>
      </c>
      <c r="C210" s="103">
        <v>17925.84</v>
      </c>
      <c r="D210" s="103">
        <v>17925.84</v>
      </c>
      <c r="E210" s="103"/>
    </row>
    <row r="211" spans="1:5" ht="14.25">
      <c r="A211" s="102" t="s">
        <v>113</v>
      </c>
      <c r="B211" s="102" t="s">
        <v>114</v>
      </c>
      <c r="C211" s="103">
        <v>3585.17</v>
      </c>
      <c r="D211" s="103">
        <v>3585.17</v>
      </c>
      <c r="E211" s="103"/>
    </row>
    <row r="212" spans="1:5" ht="14.25">
      <c r="A212" s="102" t="s">
        <v>115</v>
      </c>
      <c r="B212" s="102" t="s">
        <v>116</v>
      </c>
      <c r="C212" s="103">
        <v>17925.84</v>
      </c>
      <c r="D212" s="103">
        <v>17925.84</v>
      </c>
      <c r="E212" s="103"/>
    </row>
    <row r="213" spans="1:5" ht="14.25">
      <c r="A213" s="102" t="s">
        <v>262</v>
      </c>
      <c r="B213" s="102" t="s">
        <v>263</v>
      </c>
      <c r="C213" s="103">
        <v>143406.72</v>
      </c>
      <c r="D213" s="103">
        <v>143406.72</v>
      </c>
      <c r="E213" s="103"/>
    </row>
    <row r="214" spans="1:5" ht="14.25">
      <c r="A214" s="102" t="s">
        <v>121</v>
      </c>
      <c r="B214" s="102" t="s">
        <v>122</v>
      </c>
      <c r="C214" s="103">
        <v>233035.92</v>
      </c>
      <c r="D214" s="103">
        <v>233035.92</v>
      </c>
      <c r="E214" s="103"/>
    </row>
    <row r="215" spans="1:5" ht="14.25">
      <c r="A215" s="100" t="s">
        <v>271</v>
      </c>
      <c r="B215" s="100"/>
      <c r="C215" s="101">
        <v>3121246.15</v>
      </c>
      <c r="D215" s="101">
        <v>2331246.15</v>
      </c>
      <c r="E215" s="101"/>
    </row>
    <row r="216" spans="1:5" ht="14.25">
      <c r="A216" s="102" t="s">
        <v>265</v>
      </c>
      <c r="B216" s="102" t="s">
        <v>266</v>
      </c>
      <c r="C216" s="103">
        <v>2545841.44</v>
      </c>
      <c r="D216" s="103">
        <v>1755841.44</v>
      </c>
      <c r="E216" s="103">
        <v>790000</v>
      </c>
    </row>
    <row r="217" spans="1:5" ht="14.25">
      <c r="A217" s="102" t="s">
        <v>109</v>
      </c>
      <c r="B217" s="102" t="s">
        <v>110</v>
      </c>
      <c r="C217" s="103">
        <v>225055.89</v>
      </c>
      <c r="D217" s="103">
        <v>225055.89</v>
      </c>
      <c r="E217" s="103"/>
    </row>
    <row r="218" spans="1:5" ht="14.25">
      <c r="A218" s="102" t="s">
        <v>260</v>
      </c>
      <c r="B218" s="102" t="s">
        <v>261</v>
      </c>
      <c r="C218" s="103">
        <v>78412</v>
      </c>
      <c r="D218" s="103">
        <v>78412</v>
      </c>
      <c r="E218" s="103"/>
    </row>
    <row r="219" spans="1:5" ht="14.25">
      <c r="A219" s="102" t="s">
        <v>237</v>
      </c>
      <c r="B219" s="102" t="s">
        <v>238</v>
      </c>
      <c r="C219" s="103">
        <v>10872</v>
      </c>
      <c r="D219" s="103">
        <v>10872</v>
      </c>
      <c r="E219" s="103"/>
    </row>
    <row r="220" spans="1:5" ht="14.25">
      <c r="A220" s="102" t="s">
        <v>111</v>
      </c>
      <c r="B220" s="102" t="s">
        <v>112</v>
      </c>
      <c r="C220" s="103">
        <v>11252.79</v>
      </c>
      <c r="D220" s="103">
        <v>11252.79</v>
      </c>
      <c r="E220" s="103"/>
    </row>
    <row r="221" spans="1:5" ht="14.25">
      <c r="A221" s="102" t="s">
        <v>113</v>
      </c>
      <c r="B221" s="102" t="s">
        <v>114</v>
      </c>
      <c r="C221" s="103">
        <v>2250.56</v>
      </c>
      <c r="D221" s="103">
        <v>2250.56</v>
      </c>
      <c r="E221" s="103"/>
    </row>
    <row r="222" spans="1:5" ht="14.25">
      <c r="A222" s="102" t="s">
        <v>115</v>
      </c>
      <c r="B222" s="102" t="s">
        <v>116</v>
      </c>
      <c r="C222" s="103">
        <v>11252.79</v>
      </c>
      <c r="D222" s="103">
        <v>11252.79</v>
      </c>
      <c r="E222" s="103"/>
    </row>
    <row r="223" spans="1:5" ht="14.25">
      <c r="A223" s="102" t="s">
        <v>262</v>
      </c>
      <c r="B223" s="102" t="s">
        <v>263</v>
      </c>
      <c r="C223" s="103">
        <v>90022.35</v>
      </c>
      <c r="D223" s="103">
        <v>90022.35</v>
      </c>
      <c r="E223" s="103"/>
    </row>
    <row r="224" spans="1:5" ht="14.25">
      <c r="A224" s="102" t="s">
        <v>121</v>
      </c>
      <c r="B224" s="102" t="s">
        <v>122</v>
      </c>
      <c r="C224" s="103">
        <v>146286.33</v>
      </c>
      <c r="D224" s="103">
        <v>146286.33</v>
      </c>
      <c r="E224" s="103"/>
    </row>
    <row r="225" spans="1:5" ht="14.25">
      <c r="A225" s="100" t="s">
        <v>272</v>
      </c>
      <c r="B225" s="100"/>
      <c r="C225" s="101">
        <v>855000</v>
      </c>
      <c r="D225" s="101">
        <v>55000</v>
      </c>
      <c r="E225" s="101"/>
    </row>
    <row r="226" spans="1:5" ht="14.25">
      <c r="A226" s="100" t="s">
        <v>273</v>
      </c>
      <c r="B226" s="100"/>
      <c r="C226" s="101">
        <v>855000</v>
      </c>
      <c r="D226" s="101">
        <v>55000</v>
      </c>
      <c r="E226" s="101"/>
    </row>
    <row r="227" spans="1:5" ht="14.25">
      <c r="A227" s="102" t="s">
        <v>274</v>
      </c>
      <c r="B227" s="102" t="s">
        <v>275</v>
      </c>
      <c r="C227" s="103">
        <v>55000</v>
      </c>
      <c r="D227" s="103">
        <v>55000</v>
      </c>
      <c r="E227" s="103"/>
    </row>
    <row r="228" spans="1:5" ht="14.25">
      <c r="A228" s="102" t="s">
        <v>276</v>
      </c>
      <c r="B228" s="102" t="s">
        <v>277</v>
      </c>
      <c r="C228" s="103">
        <v>200000</v>
      </c>
      <c r="D228" s="103"/>
      <c r="E228" s="103">
        <v>200000</v>
      </c>
    </row>
    <row r="229" spans="1:5" ht="14.25">
      <c r="A229" s="102" t="s">
        <v>278</v>
      </c>
      <c r="B229" s="102" t="s">
        <v>279</v>
      </c>
      <c r="C229" s="103">
        <v>600000</v>
      </c>
      <c r="D229" s="103"/>
      <c r="E229" s="103">
        <v>600000</v>
      </c>
    </row>
    <row r="230" spans="1:5" ht="14.25">
      <c r="A230" s="100" t="s">
        <v>280</v>
      </c>
      <c r="B230" s="100"/>
      <c r="C230" s="101">
        <v>1050100.14</v>
      </c>
      <c r="D230" s="101">
        <v>960100.14</v>
      </c>
      <c r="E230" s="101"/>
    </row>
    <row r="231" spans="1:5" ht="14.25">
      <c r="A231" s="100" t="s">
        <v>281</v>
      </c>
      <c r="B231" s="100"/>
      <c r="C231" s="101">
        <v>1050100.14</v>
      </c>
      <c r="D231" s="101">
        <v>960100.14</v>
      </c>
      <c r="E231" s="101"/>
    </row>
    <row r="232" spans="1:5" ht="14.25">
      <c r="A232" s="102" t="s">
        <v>109</v>
      </c>
      <c r="B232" s="102" t="s">
        <v>110</v>
      </c>
      <c r="C232" s="103">
        <v>28834</v>
      </c>
      <c r="D232" s="103">
        <v>28834</v>
      </c>
      <c r="E232" s="103"/>
    </row>
    <row r="233" spans="1:5" ht="14.25">
      <c r="A233" s="102" t="s">
        <v>111</v>
      </c>
      <c r="B233" s="102" t="s">
        <v>112</v>
      </c>
      <c r="C233" s="103">
        <v>1441.7</v>
      </c>
      <c r="D233" s="103">
        <v>1441.7</v>
      </c>
      <c r="E233" s="103"/>
    </row>
    <row r="234" spans="1:5" ht="14.25">
      <c r="A234" s="102" t="s">
        <v>113</v>
      </c>
      <c r="B234" s="102" t="s">
        <v>114</v>
      </c>
      <c r="C234" s="103">
        <v>288.34</v>
      </c>
      <c r="D234" s="103">
        <v>288.34</v>
      </c>
      <c r="E234" s="103"/>
    </row>
    <row r="235" spans="1:5" ht="14.25">
      <c r="A235" s="102" t="s">
        <v>115</v>
      </c>
      <c r="B235" s="102" t="s">
        <v>116</v>
      </c>
      <c r="C235" s="103">
        <v>1441.7</v>
      </c>
      <c r="D235" s="103">
        <v>1441.7</v>
      </c>
      <c r="E235" s="103"/>
    </row>
    <row r="236" spans="1:5" ht="14.25">
      <c r="A236" s="102" t="s">
        <v>262</v>
      </c>
      <c r="B236" s="102" t="s">
        <v>263</v>
      </c>
      <c r="C236" s="103">
        <v>11533.6</v>
      </c>
      <c r="D236" s="103">
        <v>11533.6</v>
      </c>
      <c r="E236" s="103"/>
    </row>
    <row r="237" spans="1:5" ht="14.25">
      <c r="A237" s="102" t="s">
        <v>241</v>
      </c>
      <c r="B237" s="102" t="s">
        <v>242</v>
      </c>
      <c r="C237" s="103">
        <v>987890</v>
      </c>
      <c r="D237" s="103">
        <v>897890</v>
      </c>
      <c r="E237" s="103">
        <v>90000</v>
      </c>
    </row>
    <row r="238" spans="1:5" ht="14.25">
      <c r="A238" s="102" t="s">
        <v>121</v>
      </c>
      <c r="B238" s="102" t="s">
        <v>122</v>
      </c>
      <c r="C238" s="103">
        <v>18670.8</v>
      </c>
      <c r="D238" s="103">
        <v>18670.8</v>
      </c>
      <c r="E238" s="103"/>
    </row>
    <row r="239" spans="1:5" ht="14.25">
      <c r="A239" s="100" t="s">
        <v>282</v>
      </c>
      <c r="B239" s="100"/>
      <c r="C239" s="101">
        <v>18824210.9</v>
      </c>
      <c r="D239" s="101">
        <v>18824210.9</v>
      </c>
      <c r="E239" s="101"/>
    </row>
    <row r="240" spans="1:5" ht="14.25">
      <c r="A240" s="100" t="s">
        <v>283</v>
      </c>
      <c r="B240" s="100"/>
      <c r="C240" s="101">
        <v>18824210.9</v>
      </c>
      <c r="D240" s="101">
        <v>18824210.9</v>
      </c>
      <c r="E240" s="101"/>
    </row>
    <row r="241" spans="1:5" ht="14.25">
      <c r="A241" s="102" t="s">
        <v>109</v>
      </c>
      <c r="B241" s="102" t="s">
        <v>110</v>
      </c>
      <c r="C241" s="103">
        <v>1676792.98</v>
      </c>
      <c r="D241" s="103">
        <v>1676792.98</v>
      </c>
      <c r="E241" s="103"/>
    </row>
    <row r="242" spans="1:5" ht="14.25">
      <c r="A242" s="102" t="s">
        <v>284</v>
      </c>
      <c r="B242" s="102" t="s">
        <v>285</v>
      </c>
      <c r="C242" s="103">
        <v>670717.19</v>
      </c>
      <c r="D242" s="103">
        <v>670717.19</v>
      </c>
      <c r="E242" s="103"/>
    </row>
    <row r="243" spans="1:5" ht="14.25">
      <c r="A243" s="102" t="s">
        <v>260</v>
      </c>
      <c r="B243" s="102" t="s">
        <v>261</v>
      </c>
      <c r="C243" s="103">
        <v>156274</v>
      </c>
      <c r="D243" s="103">
        <v>156274</v>
      </c>
      <c r="E243" s="103"/>
    </row>
    <row r="244" spans="1:5" ht="14.25">
      <c r="A244" s="102" t="s">
        <v>111</v>
      </c>
      <c r="B244" s="102" t="s">
        <v>112</v>
      </c>
      <c r="C244" s="103">
        <v>83839.65</v>
      </c>
      <c r="D244" s="103">
        <v>83839.65</v>
      </c>
      <c r="E244" s="103"/>
    </row>
    <row r="245" spans="1:5" ht="14.25">
      <c r="A245" s="102" t="s">
        <v>113</v>
      </c>
      <c r="B245" s="102" t="s">
        <v>114</v>
      </c>
      <c r="C245" s="103">
        <v>33535.86</v>
      </c>
      <c r="D245" s="103">
        <v>33535.86</v>
      </c>
      <c r="E245" s="103"/>
    </row>
    <row r="246" spans="1:5" ht="14.25">
      <c r="A246" s="102" t="s">
        <v>115</v>
      </c>
      <c r="B246" s="102" t="s">
        <v>116</v>
      </c>
      <c r="C246" s="103">
        <v>83839.65</v>
      </c>
      <c r="D246" s="103">
        <v>83839.65</v>
      </c>
      <c r="E246" s="103"/>
    </row>
    <row r="247" spans="1:5" ht="14.25">
      <c r="A247" s="102" t="s">
        <v>286</v>
      </c>
      <c r="B247" s="102" t="s">
        <v>287</v>
      </c>
      <c r="C247" s="103">
        <v>14353971.94</v>
      </c>
      <c r="D247" s="103">
        <v>14353971.94</v>
      </c>
      <c r="E247" s="103"/>
    </row>
    <row r="248" spans="1:5" ht="14.25">
      <c r="A248" s="102" t="s">
        <v>262</v>
      </c>
      <c r="B248" s="102" t="s">
        <v>263</v>
      </c>
      <c r="C248" s="103">
        <v>670717.19</v>
      </c>
      <c r="D248" s="103">
        <v>670717.19</v>
      </c>
      <c r="E248" s="103"/>
    </row>
    <row r="249" spans="1:5" ht="14.25">
      <c r="A249" s="102" t="s">
        <v>227</v>
      </c>
      <c r="B249" s="102" t="s">
        <v>228</v>
      </c>
      <c r="C249" s="103">
        <v>4607</v>
      </c>
      <c r="D249" s="103">
        <v>4607</v>
      </c>
      <c r="E249" s="103"/>
    </row>
    <row r="250" spans="1:5" ht="14.25">
      <c r="A250" s="102" t="s">
        <v>121</v>
      </c>
      <c r="B250" s="102" t="s">
        <v>122</v>
      </c>
      <c r="C250" s="103">
        <v>1089915.44</v>
      </c>
      <c r="D250" s="103">
        <v>1089915.44</v>
      </c>
      <c r="E250" s="103"/>
    </row>
  </sheetData>
  <sheetProtection/>
  <mergeCells count="7">
    <mergeCell ref="A1:E1"/>
    <mergeCell ref="A2:E2"/>
    <mergeCell ref="C3:E3"/>
    <mergeCell ref="C4:C5"/>
    <mergeCell ref="D4:D5"/>
    <mergeCell ref="E4:E5"/>
    <mergeCell ref="A3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zoomScalePageLayoutView="0" workbookViewId="0" topLeftCell="A1">
      <selection activeCell="J32" sqref="J31:J32"/>
    </sheetView>
  </sheetViews>
  <sheetFormatPr defaultColWidth="9.00390625" defaultRowHeight="14.25"/>
  <cols>
    <col min="1" max="1" width="17.00390625" style="0" customWidth="1"/>
    <col min="2" max="2" width="18.625" style="0" customWidth="1"/>
    <col min="3" max="3" width="31.375" style="0" customWidth="1"/>
    <col min="4" max="4" width="15.625" style="0" customWidth="1"/>
    <col min="5" max="5" width="21.00390625" style="0" customWidth="1"/>
  </cols>
  <sheetData>
    <row r="1" spans="1:5" ht="18.75">
      <c r="A1" s="152" t="s">
        <v>288</v>
      </c>
      <c r="B1" s="153"/>
      <c r="C1" s="153"/>
      <c r="D1" s="153"/>
      <c r="E1" s="153"/>
    </row>
    <row r="2" spans="1:5" ht="18.75">
      <c r="A2" s="154" t="s">
        <v>289</v>
      </c>
      <c r="B2" s="148"/>
      <c r="C2" s="148"/>
      <c r="D2" s="148"/>
      <c r="E2" s="147"/>
    </row>
    <row r="3" spans="1:5" ht="15">
      <c r="A3" s="155" t="s">
        <v>290</v>
      </c>
      <c r="B3" s="155"/>
      <c r="C3" s="155" t="s">
        <v>291</v>
      </c>
      <c r="D3" s="155"/>
      <c r="E3" s="155"/>
    </row>
    <row r="4" spans="1:5" ht="15">
      <c r="A4" s="92" t="s">
        <v>292</v>
      </c>
      <c r="B4" s="92" t="s">
        <v>293</v>
      </c>
      <c r="C4" s="92" t="s">
        <v>95</v>
      </c>
      <c r="D4" s="92" t="s">
        <v>294</v>
      </c>
      <c r="E4" s="92" t="s">
        <v>295</v>
      </c>
    </row>
    <row r="5" spans="1:5" ht="15">
      <c r="A5" s="92" t="s">
        <v>99</v>
      </c>
      <c r="B5" s="92" t="s">
        <v>99</v>
      </c>
      <c r="C5" s="92">
        <v>1</v>
      </c>
      <c r="D5" s="92">
        <v>2</v>
      </c>
      <c r="E5" s="92">
        <v>3</v>
      </c>
    </row>
    <row r="6" spans="1:5" ht="14.25">
      <c r="A6" s="93" t="s">
        <v>95</v>
      </c>
      <c r="B6" s="93" t="s">
        <v>100</v>
      </c>
      <c r="C6" s="94">
        <v>118352166.7</v>
      </c>
      <c r="D6" s="94">
        <v>93860021.06</v>
      </c>
      <c r="E6" s="94">
        <v>24492145.64</v>
      </c>
    </row>
    <row r="7" spans="1:5" ht="14.25">
      <c r="A7" s="93" t="s">
        <v>296</v>
      </c>
      <c r="B7" s="93" t="s">
        <v>297</v>
      </c>
      <c r="C7" s="94">
        <v>89293385.06</v>
      </c>
      <c r="D7" s="94">
        <v>89293385.06</v>
      </c>
      <c r="E7" s="94"/>
    </row>
    <row r="8" spans="1:5" ht="14.25">
      <c r="A8" s="95" t="s">
        <v>298</v>
      </c>
      <c r="B8" s="95" t="s">
        <v>299</v>
      </c>
      <c r="C8" s="96">
        <v>20303467.2</v>
      </c>
      <c r="D8" s="96">
        <v>20303467.2</v>
      </c>
      <c r="E8" s="96"/>
    </row>
    <row r="9" spans="1:5" ht="14.25">
      <c r="A9" s="95" t="s">
        <v>300</v>
      </c>
      <c r="B9" s="95" t="s">
        <v>301</v>
      </c>
      <c r="C9" s="96">
        <v>16192893.49</v>
      </c>
      <c r="D9" s="96">
        <v>16192893.49</v>
      </c>
      <c r="E9" s="96"/>
    </row>
    <row r="10" spans="1:5" ht="14.25">
      <c r="A10" s="95" t="s">
        <v>302</v>
      </c>
      <c r="B10" s="95" t="s">
        <v>303</v>
      </c>
      <c r="C10" s="96">
        <v>15084647.77</v>
      </c>
      <c r="D10" s="96">
        <v>15084647.77</v>
      </c>
      <c r="E10" s="96"/>
    </row>
    <row r="11" spans="1:5" ht="14.25">
      <c r="A11" s="95" t="s">
        <v>304</v>
      </c>
      <c r="B11" s="95" t="s">
        <v>305</v>
      </c>
      <c r="C11" s="96">
        <v>14494547.44</v>
      </c>
      <c r="D11" s="96">
        <v>14494547.44</v>
      </c>
      <c r="E11" s="96"/>
    </row>
    <row r="12" spans="1:5" ht="14.25">
      <c r="A12" s="95" t="s">
        <v>306</v>
      </c>
      <c r="B12" s="95" t="s">
        <v>307</v>
      </c>
      <c r="C12" s="96">
        <v>7952585.33</v>
      </c>
      <c r="D12" s="96">
        <v>7952585.33</v>
      </c>
      <c r="E12" s="96"/>
    </row>
    <row r="13" spans="1:5" ht="14.25">
      <c r="A13" s="95" t="s">
        <v>308</v>
      </c>
      <c r="B13" s="95" t="s">
        <v>309</v>
      </c>
      <c r="C13" s="96">
        <v>670717.19</v>
      </c>
      <c r="D13" s="96">
        <v>670717.19</v>
      </c>
      <c r="E13" s="96"/>
    </row>
    <row r="14" spans="1:5" ht="14.25">
      <c r="A14" s="95" t="s">
        <v>310</v>
      </c>
      <c r="B14" s="95" t="s">
        <v>311</v>
      </c>
      <c r="C14" s="96">
        <v>3181034.12</v>
      </c>
      <c r="D14" s="96">
        <v>3181034.12</v>
      </c>
      <c r="E14" s="96"/>
    </row>
    <row r="15" spans="1:5" ht="14.25">
      <c r="A15" s="95" t="s">
        <v>312</v>
      </c>
      <c r="B15" s="95" t="s">
        <v>313</v>
      </c>
      <c r="C15" s="96">
        <v>1590739.96</v>
      </c>
      <c r="D15" s="96">
        <v>1590739.96</v>
      </c>
      <c r="E15" s="96"/>
    </row>
    <row r="16" spans="1:5" ht="14.25">
      <c r="A16" s="95" t="s">
        <v>314</v>
      </c>
      <c r="B16" s="95" t="s">
        <v>315</v>
      </c>
      <c r="C16" s="96">
        <v>807748.22</v>
      </c>
      <c r="D16" s="96">
        <v>807748.22</v>
      </c>
      <c r="E16" s="96"/>
    </row>
    <row r="17" spans="1:5" ht="14.25">
      <c r="A17" s="95" t="s">
        <v>316</v>
      </c>
      <c r="B17" s="95" t="s">
        <v>317</v>
      </c>
      <c r="C17" s="96">
        <v>5163472.15</v>
      </c>
      <c r="D17" s="96">
        <v>5163472.15</v>
      </c>
      <c r="E17" s="96"/>
    </row>
    <row r="18" spans="1:5" ht="14.25">
      <c r="A18" s="95" t="s">
        <v>318</v>
      </c>
      <c r="B18" s="95" t="s">
        <v>319</v>
      </c>
      <c r="C18" s="96">
        <v>3851532.19</v>
      </c>
      <c r="D18" s="96">
        <v>3851532.19</v>
      </c>
      <c r="E18" s="96"/>
    </row>
    <row r="19" spans="1:5" ht="14.25">
      <c r="A19" s="93" t="s">
        <v>320</v>
      </c>
      <c r="B19" s="93" t="s">
        <v>321</v>
      </c>
      <c r="C19" s="94">
        <v>24245145.64</v>
      </c>
      <c r="D19" s="94"/>
      <c r="E19" s="94">
        <v>24245145.64</v>
      </c>
    </row>
    <row r="20" spans="1:5" ht="14.25">
      <c r="A20" s="95" t="s">
        <v>322</v>
      </c>
      <c r="B20" s="95" t="s">
        <v>323</v>
      </c>
      <c r="C20" s="96">
        <v>2761500</v>
      </c>
      <c r="D20" s="96"/>
      <c r="E20" s="96">
        <v>2761500</v>
      </c>
    </row>
    <row r="21" spans="1:5" ht="14.25">
      <c r="A21" s="95" t="s">
        <v>324</v>
      </c>
      <c r="B21" s="95" t="s">
        <v>325</v>
      </c>
      <c r="C21" s="96">
        <v>516700</v>
      </c>
      <c r="D21" s="96"/>
      <c r="E21" s="96">
        <v>516700</v>
      </c>
    </row>
    <row r="22" spans="1:5" ht="14.25">
      <c r="A22" s="95" t="s">
        <v>326</v>
      </c>
      <c r="B22" s="95" t="s">
        <v>327</v>
      </c>
      <c r="C22" s="96">
        <v>13000</v>
      </c>
      <c r="D22" s="96"/>
      <c r="E22" s="96">
        <v>13000</v>
      </c>
    </row>
    <row r="23" spans="1:5" ht="14.25">
      <c r="A23" s="95" t="s">
        <v>328</v>
      </c>
      <c r="B23" s="95" t="s">
        <v>329</v>
      </c>
      <c r="C23" s="96">
        <v>19280</v>
      </c>
      <c r="D23" s="96"/>
      <c r="E23" s="96">
        <v>19280</v>
      </c>
    </row>
    <row r="24" spans="1:5" ht="14.25">
      <c r="A24" s="95" t="s">
        <v>330</v>
      </c>
      <c r="B24" s="95" t="s">
        <v>331</v>
      </c>
      <c r="C24" s="96">
        <v>185000</v>
      </c>
      <c r="D24" s="96"/>
      <c r="E24" s="96">
        <v>185000</v>
      </c>
    </row>
    <row r="25" spans="1:5" ht="14.25">
      <c r="A25" s="95" t="s">
        <v>332</v>
      </c>
      <c r="B25" s="95" t="s">
        <v>333</v>
      </c>
      <c r="C25" s="96">
        <v>275000</v>
      </c>
      <c r="D25" s="96"/>
      <c r="E25" s="96">
        <v>275000</v>
      </c>
    </row>
    <row r="26" spans="1:5" ht="14.25">
      <c r="A26" s="95" t="s">
        <v>334</v>
      </c>
      <c r="B26" s="95" t="s">
        <v>335</v>
      </c>
      <c r="C26" s="96">
        <v>143200</v>
      </c>
      <c r="D26" s="96"/>
      <c r="E26" s="96">
        <v>143200</v>
      </c>
    </row>
    <row r="27" spans="1:5" ht="14.25">
      <c r="A27" s="95" t="s">
        <v>336</v>
      </c>
      <c r="B27" s="95" t="s">
        <v>337</v>
      </c>
      <c r="C27" s="96">
        <v>864100</v>
      </c>
      <c r="D27" s="96"/>
      <c r="E27" s="96">
        <v>864100</v>
      </c>
    </row>
    <row r="28" spans="1:5" ht="14.25">
      <c r="A28" s="95" t="s">
        <v>338</v>
      </c>
      <c r="B28" s="95" t="s">
        <v>339</v>
      </c>
      <c r="C28" s="96">
        <v>300000</v>
      </c>
      <c r="D28" s="96"/>
      <c r="E28" s="96">
        <v>300000</v>
      </c>
    </row>
    <row r="29" spans="1:5" ht="14.25">
      <c r="A29" s="95" t="s">
        <v>340</v>
      </c>
      <c r="B29" s="95" t="s">
        <v>341</v>
      </c>
      <c r="C29" s="96">
        <v>154350</v>
      </c>
      <c r="D29" s="96"/>
      <c r="E29" s="96">
        <v>154350</v>
      </c>
    </row>
    <row r="30" spans="1:5" ht="14.25">
      <c r="A30" s="95" t="s">
        <v>342</v>
      </c>
      <c r="B30" s="95" t="s">
        <v>343</v>
      </c>
      <c r="C30" s="96">
        <v>45800</v>
      </c>
      <c r="D30" s="96"/>
      <c r="E30" s="96">
        <v>45800</v>
      </c>
    </row>
    <row r="31" spans="1:5" ht="14.25">
      <c r="A31" s="95" t="s">
        <v>344</v>
      </c>
      <c r="B31" s="95" t="s">
        <v>345</v>
      </c>
      <c r="C31" s="96">
        <v>4500</v>
      </c>
      <c r="D31" s="96"/>
      <c r="E31" s="96">
        <v>4500</v>
      </c>
    </row>
    <row r="32" spans="1:5" ht="14.25">
      <c r="A32" s="95" t="s">
        <v>346</v>
      </c>
      <c r="B32" s="95" t="s">
        <v>347</v>
      </c>
      <c r="C32" s="96">
        <v>44000</v>
      </c>
      <c r="D32" s="96"/>
      <c r="E32" s="96">
        <v>44000</v>
      </c>
    </row>
    <row r="33" spans="1:5" ht="14.25">
      <c r="A33" s="95" t="s">
        <v>348</v>
      </c>
      <c r="B33" s="95" t="s">
        <v>349</v>
      </c>
      <c r="C33" s="96">
        <v>47300</v>
      </c>
      <c r="D33" s="96"/>
      <c r="E33" s="96">
        <v>47300</v>
      </c>
    </row>
    <row r="34" spans="1:5" ht="14.25">
      <c r="A34" s="95" t="s">
        <v>350</v>
      </c>
      <c r="B34" s="95" t="s">
        <v>351</v>
      </c>
      <c r="C34" s="96">
        <v>100000</v>
      </c>
      <c r="D34" s="96"/>
      <c r="E34" s="96">
        <v>100000</v>
      </c>
    </row>
    <row r="35" spans="1:5" ht="14.25">
      <c r="A35" s="95" t="s">
        <v>352</v>
      </c>
      <c r="B35" s="95" t="s">
        <v>353</v>
      </c>
      <c r="C35" s="96">
        <v>12000</v>
      </c>
      <c r="D35" s="96"/>
      <c r="E35" s="96">
        <v>12000</v>
      </c>
    </row>
    <row r="36" spans="1:5" ht="14.25">
      <c r="A36" s="95" t="s">
        <v>354</v>
      </c>
      <c r="B36" s="95" t="s">
        <v>355</v>
      </c>
      <c r="C36" s="96">
        <v>15964000</v>
      </c>
      <c r="D36" s="96"/>
      <c r="E36" s="96">
        <v>15964000</v>
      </c>
    </row>
    <row r="37" spans="1:5" ht="14.25">
      <c r="A37" s="95" t="s">
        <v>356</v>
      </c>
      <c r="B37" s="95" t="s">
        <v>357</v>
      </c>
      <c r="C37" s="96">
        <v>32500</v>
      </c>
      <c r="D37" s="96"/>
      <c r="E37" s="96">
        <v>32500</v>
      </c>
    </row>
    <row r="38" spans="1:5" ht="14.25">
      <c r="A38" s="95" t="s">
        <v>358</v>
      </c>
      <c r="B38" s="95" t="s">
        <v>359</v>
      </c>
      <c r="C38" s="96">
        <v>629625.64</v>
      </c>
      <c r="D38" s="96"/>
      <c r="E38" s="96">
        <v>629625.64</v>
      </c>
    </row>
    <row r="39" spans="1:5" ht="14.25">
      <c r="A39" s="95" t="s">
        <v>360</v>
      </c>
      <c r="B39" s="95" t="s">
        <v>361</v>
      </c>
      <c r="C39" s="96">
        <v>560000</v>
      </c>
      <c r="D39" s="96"/>
      <c r="E39" s="96">
        <v>560000</v>
      </c>
    </row>
    <row r="40" spans="1:5" ht="14.25">
      <c r="A40" s="95" t="s">
        <v>362</v>
      </c>
      <c r="B40" s="95" t="s">
        <v>363</v>
      </c>
      <c r="C40" s="96">
        <v>1348460</v>
      </c>
      <c r="D40" s="96"/>
      <c r="E40" s="96">
        <v>1348460</v>
      </c>
    </row>
    <row r="41" spans="1:5" ht="14.25">
      <c r="A41" s="95" t="s">
        <v>364</v>
      </c>
      <c r="B41" s="95" t="s">
        <v>365</v>
      </c>
      <c r="C41" s="96">
        <v>224830</v>
      </c>
      <c r="D41" s="96"/>
      <c r="E41" s="96">
        <v>224830</v>
      </c>
    </row>
    <row r="42" spans="1:5" ht="14.25">
      <c r="A42" s="93" t="s">
        <v>366</v>
      </c>
      <c r="B42" s="93" t="s">
        <v>367</v>
      </c>
      <c r="C42" s="94">
        <v>4566636</v>
      </c>
      <c r="D42" s="94">
        <v>4566636</v>
      </c>
      <c r="E42" s="94"/>
    </row>
    <row r="43" spans="1:5" ht="14.25">
      <c r="A43" s="95" t="s">
        <v>368</v>
      </c>
      <c r="B43" s="95" t="s">
        <v>369</v>
      </c>
      <c r="C43" s="96">
        <v>1880668</v>
      </c>
      <c r="D43" s="96">
        <v>1880668</v>
      </c>
      <c r="E43" s="96"/>
    </row>
    <row r="44" spans="1:5" ht="14.25">
      <c r="A44" s="95" t="s">
        <v>370</v>
      </c>
      <c r="B44" s="95" t="s">
        <v>371</v>
      </c>
      <c r="C44" s="96">
        <v>2685968</v>
      </c>
      <c r="D44" s="96">
        <v>2685968</v>
      </c>
      <c r="E44" s="96"/>
    </row>
    <row r="45" spans="1:5" ht="14.25">
      <c r="A45" s="93" t="s">
        <v>372</v>
      </c>
      <c r="B45" s="93" t="s">
        <v>373</v>
      </c>
      <c r="C45" s="94">
        <v>247000</v>
      </c>
      <c r="D45" s="94"/>
      <c r="E45" s="94">
        <v>247000</v>
      </c>
    </row>
    <row r="46" spans="1:5" ht="14.25">
      <c r="A46" s="95" t="s">
        <v>374</v>
      </c>
      <c r="B46" s="95" t="s">
        <v>375</v>
      </c>
      <c r="C46" s="96">
        <v>247000</v>
      </c>
      <c r="D46" s="96"/>
      <c r="E46" s="96">
        <v>247000</v>
      </c>
    </row>
  </sheetData>
  <sheetProtection/>
  <mergeCells count="4">
    <mergeCell ref="A1:E1"/>
    <mergeCell ref="A2:E2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Q6"/>
  <sheetViews>
    <sheetView showGridLines="0" showZeros="0" zoomScale="115" zoomScaleNormal="115" zoomScaleSheetLayoutView="100" zoomScalePageLayoutView="0" workbookViewId="0" topLeftCell="A5">
      <selection activeCell="D21" sqref="D21"/>
    </sheetView>
  </sheetViews>
  <sheetFormatPr defaultColWidth="5.75390625" defaultRowHeight="14.25"/>
  <cols>
    <col min="1" max="1" width="10.875" style="83" customWidth="1"/>
    <col min="2" max="2" width="9.375" style="83" customWidth="1"/>
    <col min="3" max="3" width="5.375" style="83" customWidth="1"/>
    <col min="4" max="4" width="5.125" style="83" customWidth="1"/>
    <col min="5" max="5" width="3.25390625" style="83" customWidth="1"/>
    <col min="6" max="6" width="2.875" style="83" customWidth="1"/>
    <col min="7" max="7" width="5.75390625" style="83" customWidth="1"/>
    <col min="8" max="8" width="4.375" style="83" customWidth="1"/>
    <col min="9" max="9" width="2.50390625" style="83" customWidth="1"/>
    <col min="10" max="10" width="2.50390625" style="84" customWidth="1"/>
    <col min="11" max="11" width="3.25390625" style="83" customWidth="1"/>
    <col min="12" max="12" width="3.00390625" style="84" customWidth="1"/>
    <col min="13" max="13" width="3.375" style="84" customWidth="1"/>
    <col min="14" max="14" width="3.25390625" style="84" customWidth="1"/>
    <col min="15" max="15" width="2.75390625" style="83" customWidth="1"/>
    <col min="16" max="16" width="3.625" style="83" customWidth="1"/>
    <col min="17" max="17" width="3.375" style="83" customWidth="1"/>
    <col min="18" max="18" width="2.625" style="83" customWidth="1"/>
    <col min="19" max="20" width="2.75390625" style="84" customWidth="1"/>
    <col min="21" max="21" width="3.375" style="84" customWidth="1"/>
    <col min="22" max="22" width="3.25390625" style="84" customWidth="1"/>
    <col min="23" max="23" width="3.625" style="83" customWidth="1"/>
    <col min="24" max="24" width="4.375" style="83" customWidth="1"/>
    <col min="25" max="26" width="3.125" style="83" customWidth="1"/>
    <col min="27" max="27" width="2.625" style="83" customWidth="1"/>
    <col min="28" max="28" width="3.125" style="83" customWidth="1"/>
    <col min="29" max="29" width="3.25390625" style="83" customWidth="1"/>
    <col min="30" max="30" width="4.25390625" style="83" customWidth="1"/>
    <col min="31" max="31" width="4.375" style="83" customWidth="1"/>
    <col min="32" max="32" width="3.25390625" style="83" customWidth="1"/>
    <col min="33" max="33" width="3.125" style="83" customWidth="1"/>
    <col min="34" max="34" width="3.25390625" style="83" customWidth="1"/>
    <col min="35" max="35" width="3.75390625" style="83" customWidth="1"/>
    <col min="36" max="36" width="2.875" style="83" customWidth="1"/>
    <col min="37" max="37" width="4.375" style="83" customWidth="1"/>
    <col min="38" max="38" width="4.125" style="83" customWidth="1"/>
    <col min="39" max="39" width="3.75390625" style="83" customWidth="1"/>
    <col min="40" max="40" width="4.375" style="83" customWidth="1"/>
    <col min="41" max="41" width="3.25390625" style="83" customWidth="1"/>
    <col min="42" max="42" width="4.25390625" style="83" customWidth="1"/>
    <col min="43" max="43" width="3.125" style="83" customWidth="1"/>
    <col min="44" max="16384" width="5.75390625" style="83" customWidth="1"/>
  </cols>
  <sheetData>
    <row r="1" ht="14.25">
      <c r="A1" s="59" t="s">
        <v>376</v>
      </c>
    </row>
    <row r="2" spans="1:43" ht="33.75" customHeight="1">
      <c r="A2" s="156" t="s">
        <v>598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</row>
    <row r="3" spans="1:43" ht="16.5" customHeight="1">
      <c r="A3" s="157" t="s">
        <v>377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</row>
    <row r="4" spans="1:43" ht="31.5" customHeight="1">
      <c r="A4" s="159" t="s">
        <v>378</v>
      </c>
      <c r="B4" s="161" t="s">
        <v>379</v>
      </c>
      <c r="C4" s="158" t="s">
        <v>380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</row>
    <row r="5" spans="1:43" ht="189" customHeight="1">
      <c r="A5" s="160"/>
      <c r="B5" s="162"/>
      <c r="C5" s="86" t="s">
        <v>381</v>
      </c>
      <c r="D5" s="85" t="s">
        <v>382</v>
      </c>
      <c r="E5" s="85" t="s">
        <v>383</v>
      </c>
      <c r="F5" s="85" t="s">
        <v>384</v>
      </c>
      <c r="G5" s="85" t="s">
        <v>385</v>
      </c>
      <c r="H5" s="85" t="s">
        <v>386</v>
      </c>
      <c r="I5" s="85" t="s">
        <v>387</v>
      </c>
      <c r="J5" s="85" t="s">
        <v>388</v>
      </c>
      <c r="K5" s="85" t="s">
        <v>389</v>
      </c>
      <c r="L5" s="85" t="s">
        <v>390</v>
      </c>
      <c r="M5" s="85" t="s">
        <v>391</v>
      </c>
      <c r="N5" s="85" t="s">
        <v>392</v>
      </c>
      <c r="O5" s="85" t="s">
        <v>393</v>
      </c>
      <c r="P5" s="85" t="s">
        <v>394</v>
      </c>
      <c r="Q5" s="85" t="s">
        <v>395</v>
      </c>
      <c r="R5" s="85" t="s">
        <v>396</v>
      </c>
      <c r="S5" s="85" t="s">
        <v>397</v>
      </c>
      <c r="T5" s="85" t="s">
        <v>398</v>
      </c>
      <c r="U5" s="85" t="s">
        <v>399</v>
      </c>
      <c r="V5" s="85" t="s">
        <v>400</v>
      </c>
      <c r="W5" s="85" t="s">
        <v>401</v>
      </c>
      <c r="X5" s="91" t="s">
        <v>402</v>
      </c>
      <c r="Y5" s="91" t="s">
        <v>403</v>
      </c>
      <c r="Z5" s="91" t="s">
        <v>404</v>
      </c>
      <c r="AA5" s="91" t="s">
        <v>405</v>
      </c>
      <c r="AB5" s="91" t="s">
        <v>406</v>
      </c>
      <c r="AC5" s="91" t="s">
        <v>407</v>
      </c>
      <c r="AD5" s="91" t="s">
        <v>408</v>
      </c>
      <c r="AE5" s="91" t="s">
        <v>409</v>
      </c>
      <c r="AF5" s="91" t="s">
        <v>410</v>
      </c>
      <c r="AG5" s="91" t="s">
        <v>411</v>
      </c>
      <c r="AH5" s="91" t="s">
        <v>412</v>
      </c>
      <c r="AI5" s="91" t="s">
        <v>413</v>
      </c>
      <c r="AJ5" s="91" t="s">
        <v>414</v>
      </c>
      <c r="AK5" s="91" t="s">
        <v>415</v>
      </c>
      <c r="AL5" s="91" t="s">
        <v>416</v>
      </c>
      <c r="AM5" s="91" t="s">
        <v>417</v>
      </c>
      <c r="AN5" s="91" t="s">
        <v>418</v>
      </c>
      <c r="AO5" s="91" t="s">
        <v>419</v>
      </c>
      <c r="AP5" s="91" t="s">
        <v>420</v>
      </c>
      <c r="AQ5" s="91" t="s">
        <v>421</v>
      </c>
    </row>
    <row r="6" spans="1:43" s="82" customFormat="1" ht="17.25" customHeight="1">
      <c r="A6" s="87" t="s">
        <v>624</v>
      </c>
      <c r="B6" s="88">
        <v>33813</v>
      </c>
      <c r="C6" s="88">
        <f>SUM(D6:AQ6)</f>
        <v>80582.75</v>
      </c>
      <c r="D6" s="88">
        <v>7309</v>
      </c>
      <c r="E6" s="88">
        <v>452</v>
      </c>
      <c r="F6" s="88"/>
      <c r="G6" s="88">
        <v>70026</v>
      </c>
      <c r="H6" s="88">
        <v>2030</v>
      </c>
      <c r="I6" s="88">
        <v>55</v>
      </c>
      <c r="J6" s="90"/>
      <c r="K6" s="88">
        <v>149.95</v>
      </c>
      <c r="L6" s="90"/>
      <c r="M6" s="90">
        <v>10.8</v>
      </c>
      <c r="N6" s="90">
        <v>527</v>
      </c>
      <c r="O6" s="88"/>
      <c r="P6" s="88"/>
      <c r="Q6" s="88"/>
      <c r="R6" s="88">
        <v>23</v>
      </c>
      <c r="S6" s="90"/>
      <c r="T6" s="90"/>
      <c r="U6" s="90"/>
      <c r="V6" s="90"/>
      <c r="W6" s="88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</row>
  </sheetData>
  <sheetProtection/>
  <mergeCells count="5">
    <mergeCell ref="A2:AQ2"/>
    <mergeCell ref="A3:AQ3"/>
    <mergeCell ref="C4:AQ4"/>
    <mergeCell ref="A4:A5"/>
    <mergeCell ref="B4:B5"/>
  </mergeCells>
  <printOptions horizontalCentered="1"/>
  <pageMargins left="0.47" right="0.47" top="0.59" bottom="0.47" header="0.31" footer="0.31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"/>
  <sheetViews>
    <sheetView tabSelected="1" zoomScalePageLayoutView="0" workbookViewId="0" topLeftCell="A1">
      <selection activeCell="C10" sqref="C10:C12"/>
    </sheetView>
  </sheetViews>
  <sheetFormatPr defaultColWidth="9.00390625" defaultRowHeight="14.25"/>
  <sheetData>
    <row r="1" spans="1:23" ht="22.5">
      <c r="A1" s="186" t="s">
        <v>424</v>
      </c>
      <c r="B1" s="186"/>
      <c r="C1" s="187" t="s">
        <v>621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6"/>
    </row>
    <row r="2" spans="1:23" ht="14.25">
      <c r="A2" s="188"/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8" t="s">
        <v>377</v>
      </c>
    </row>
    <row r="3" spans="1:23" ht="14.25">
      <c r="A3" s="159" t="s">
        <v>378</v>
      </c>
      <c r="B3" s="192"/>
      <c r="C3" s="158" t="s">
        <v>599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</row>
    <row r="4" spans="1:23" ht="56.25">
      <c r="A4" s="160"/>
      <c r="B4" s="192" t="s">
        <v>623</v>
      </c>
      <c r="C4" s="86" t="s">
        <v>600</v>
      </c>
      <c r="D4" s="85" t="s">
        <v>601</v>
      </c>
      <c r="E4" s="85" t="s">
        <v>602</v>
      </c>
      <c r="F4" s="85" t="s">
        <v>603</v>
      </c>
      <c r="G4" s="85" t="s">
        <v>604</v>
      </c>
      <c r="H4" s="85" t="s">
        <v>605</v>
      </c>
      <c r="I4" s="85" t="s">
        <v>606</v>
      </c>
      <c r="J4" s="85" t="s">
        <v>607</v>
      </c>
      <c r="K4" s="85" t="s">
        <v>608</v>
      </c>
      <c r="L4" s="190" t="s">
        <v>609</v>
      </c>
      <c r="M4" s="85" t="s">
        <v>610</v>
      </c>
      <c r="N4" s="85" t="s">
        <v>611</v>
      </c>
      <c r="O4" s="85" t="s">
        <v>612</v>
      </c>
      <c r="P4" s="85" t="s">
        <v>613</v>
      </c>
      <c r="Q4" s="85" t="s">
        <v>614</v>
      </c>
      <c r="R4" s="85" t="s">
        <v>615</v>
      </c>
      <c r="S4" s="85" t="s">
        <v>616</v>
      </c>
      <c r="T4" s="85" t="s">
        <v>617</v>
      </c>
      <c r="U4" s="85" t="s">
        <v>618</v>
      </c>
      <c r="V4" s="85" t="s">
        <v>619</v>
      </c>
      <c r="W4" s="85" t="s">
        <v>620</v>
      </c>
    </row>
    <row r="5" spans="1:23" ht="14.25">
      <c r="A5" s="191" t="s">
        <v>622</v>
      </c>
      <c r="B5" s="191">
        <v>-50438</v>
      </c>
      <c r="C5" s="88">
        <f>SUM(D5:W5)</f>
        <v>3668</v>
      </c>
      <c r="D5" s="88">
        <v>1</v>
      </c>
      <c r="E5" s="88"/>
      <c r="F5" s="88"/>
      <c r="G5" s="88"/>
      <c r="H5" s="88">
        <v>15</v>
      </c>
      <c r="I5" s="88">
        <v>3164</v>
      </c>
      <c r="J5" s="88"/>
      <c r="K5" s="88">
        <v>18</v>
      </c>
      <c r="L5" s="90">
        <v>19</v>
      </c>
      <c r="M5" s="88">
        <v>51</v>
      </c>
      <c r="N5" s="88"/>
      <c r="O5" s="88">
        <v>400</v>
      </c>
      <c r="P5" s="88"/>
      <c r="Q5" s="90"/>
      <c r="R5" s="88"/>
      <c r="S5" s="88"/>
      <c r="T5" s="88"/>
      <c r="U5" s="88"/>
      <c r="V5" s="88"/>
      <c r="W5" s="88"/>
    </row>
  </sheetData>
  <sheetProtection/>
  <mergeCells count="3">
    <mergeCell ref="C1:V2"/>
    <mergeCell ref="A3:A4"/>
    <mergeCell ref="C3:W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72"/>
  <sheetViews>
    <sheetView showGridLines="0" showZeros="0" zoomScaleSheetLayoutView="100" zoomScalePageLayoutView="0" workbookViewId="0" topLeftCell="A1">
      <pane ySplit="5" topLeftCell="A58" activePane="bottomLeft" state="frozen"/>
      <selection pane="topLeft" activeCell="A1" sqref="A1"/>
      <selection pane="bottomLeft" activeCell="A2" sqref="A2:H2"/>
    </sheetView>
  </sheetViews>
  <sheetFormatPr defaultColWidth="9.00390625" defaultRowHeight="14.25"/>
  <cols>
    <col min="1" max="1" width="42.625" style="58" customWidth="1"/>
    <col min="2" max="2" width="12.00390625" style="58" customWidth="1"/>
    <col min="3" max="3" width="10.50390625" style="58" customWidth="1"/>
    <col min="4" max="4" width="13.875" style="58" customWidth="1"/>
    <col min="5" max="5" width="50.625" style="58" customWidth="1"/>
    <col min="6" max="6" width="12.875" style="58" customWidth="1"/>
    <col min="7" max="7" width="10.875" style="58" customWidth="1"/>
    <col min="8" max="8" width="13.75390625" style="58" customWidth="1"/>
    <col min="9" max="16384" width="9.00390625" style="58" customWidth="1"/>
  </cols>
  <sheetData>
    <row r="1" spans="1:8" ht="14.25">
      <c r="A1" s="59" t="s">
        <v>423</v>
      </c>
      <c r="H1" s="60" t="s">
        <v>424</v>
      </c>
    </row>
    <row r="2" spans="1:8" ht="18" customHeight="1">
      <c r="A2" s="156" t="s">
        <v>425</v>
      </c>
      <c r="B2" s="156"/>
      <c r="C2" s="156"/>
      <c r="D2" s="156"/>
      <c r="E2" s="156"/>
      <c r="F2" s="156"/>
      <c r="G2" s="156"/>
      <c r="H2" s="156"/>
    </row>
    <row r="3" spans="1:8" ht="18" customHeight="1">
      <c r="A3" s="59"/>
      <c r="H3" s="61" t="s">
        <v>377</v>
      </c>
    </row>
    <row r="4" spans="1:8" ht="31.5" customHeight="1">
      <c r="A4" s="163" t="s">
        <v>426</v>
      </c>
      <c r="B4" s="164"/>
      <c r="C4" s="164"/>
      <c r="D4" s="165"/>
      <c r="E4" s="163" t="s">
        <v>427</v>
      </c>
      <c r="F4" s="164"/>
      <c r="G4" s="164"/>
      <c r="H4" s="165"/>
    </row>
    <row r="5" spans="1:8" ht="35.25" customHeight="1">
      <c r="A5" s="62" t="s">
        <v>428</v>
      </c>
      <c r="B5" s="63" t="s">
        <v>429</v>
      </c>
      <c r="C5" s="62" t="s">
        <v>430</v>
      </c>
      <c r="D5" s="63" t="s">
        <v>431</v>
      </c>
      <c r="E5" s="62" t="s">
        <v>428</v>
      </c>
      <c r="F5" s="63" t="s">
        <v>429</v>
      </c>
      <c r="G5" s="62" t="s">
        <v>430</v>
      </c>
      <c r="H5" s="63" t="s">
        <v>431</v>
      </c>
    </row>
    <row r="6" spans="1:8" s="56" customFormat="1" ht="19.5" customHeight="1">
      <c r="A6" s="64" t="s">
        <v>432</v>
      </c>
      <c r="B6" s="65"/>
      <c r="C6" s="65"/>
      <c r="D6" s="65"/>
      <c r="E6" s="64" t="s">
        <v>433</v>
      </c>
      <c r="F6" s="66">
        <f>SUM(F7:F9)</f>
        <v>0</v>
      </c>
      <c r="G6" s="66">
        <f>SUM(G7:G9)</f>
        <v>0</v>
      </c>
      <c r="H6" s="66"/>
    </row>
    <row r="7" spans="1:8" s="56" customFormat="1" ht="19.5" customHeight="1">
      <c r="A7" s="64" t="s">
        <v>434</v>
      </c>
      <c r="B7" s="65"/>
      <c r="C7" s="65"/>
      <c r="D7" s="65"/>
      <c r="E7" s="67" t="s">
        <v>435</v>
      </c>
      <c r="F7" s="65"/>
      <c r="G7" s="65"/>
      <c r="H7" s="65"/>
    </row>
    <row r="8" spans="1:8" s="56" customFormat="1" ht="19.5" customHeight="1">
      <c r="A8" s="64" t="s">
        <v>436</v>
      </c>
      <c r="B8" s="65"/>
      <c r="C8" s="65"/>
      <c r="D8" s="65"/>
      <c r="E8" s="67" t="s">
        <v>437</v>
      </c>
      <c r="F8" s="65"/>
      <c r="G8" s="65"/>
      <c r="H8" s="65"/>
    </row>
    <row r="9" spans="1:8" s="56" customFormat="1" ht="19.5" customHeight="1">
      <c r="A9" s="68" t="s">
        <v>438</v>
      </c>
      <c r="B9" s="65"/>
      <c r="C9" s="65"/>
      <c r="D9" s="65"/>
      <c r="E9" s="69" t="s">
        <v>439</v>
      </c>
      <c r="F9" s="65"/>
      <c r="G9" s="65"/>
      <c r="H9" s="65"/>
    </row>
    <row r="10" spans="1:8" s="56" customFormat="1" ht="19.5" customHeight="1">
      <c r="A10" s="64" t="s">
        <v>440</v>
      </c>
      <c r="B10" s="65"/>
      <c r="C10" s="65"/>
      <c r="D10" s="65"/>
      <c r="E10" s="64" t="s">
        <v>441</v>
      </c>
      <c r="F10" s="65">
        <f>SUM(F11:F13)</f>
        <v>0</v>
      </c>
      <c r="G10" s="65">
        <f>SUM(G11:G13)</f>
        <v>0</v>
      </c>
      <c r="H10" s="65"/>
    </row>
    <row r="11" spans="1:8" s="56" customFormat="1" ht="19.5" customHeight="1">
      <c r="A11" s="64" t="s">
        <v>442</v>
      </c>
      <c r="B11" s="65"/>
      <c r="C11" s="65"/>
      <c r="D11" s="65"/>
      <c r="E11" s="67" t="s">
        <v>443</v>
      </c>
      <c r="F11" s="65"/>
      <c r="G11" s="65"/>
      <c r="H11" s="65"/>
    </row>
    <row r="12" spans="1:8" s="56" customFormat="1" ht="19.5" customHeight="1">
      <c r="A12" s="64" t="s">
        <v>444</v>
      </c>
      <c r="B12" s="65">
        <v>21783</v>
      </c>
      <c r="C12" s="65">
        <v>20000</v>
      </c>
      <c r="D12" s="65"/>
      <c r="E12" s="69" t="s">
        <v>445</v>
      </c>
      <c r="F12" s="65"/>
      <c r="G12" s="65"/>
      <c r="H12" s="65"/>
    </row>
    <row r="13" spans="1:8" s="56" customFormat="1" ht="19.5" customHeight="1">
      <c r="A13" s="64" t="s">
        <v>446</v>
      </c>
      <c r="B13" s="65"/>
      <c r="C13" s="65"/>
      <c r="D13" s="65"/>
      <c r="E13" s="69" t="s">
        <v>447</v>
      </c>
      <c r="F13" s="65"/>
      <c r="G13" s="65"/>
      <c r="H13" s="65"/>
    </row>
    <row r="14" spans="1:8" s="56" customFormat="1" ht="19.5" customHeight="1">
      <c r="A14" s="64" t="s">
        <v>448</v>
      </c>
      <c r="B14" s="65"/>
      <c r="C14" s="65"/>
      <c r="D14" s="65"/>
      <c r="E14" s="64" t="s">
        <v>449</v>
      </c>
      <c r="F14" s="65">
        <f>SUM(F15:F16)</f>
        <v>0</v>
      </c>
      <c r="G14" s="65">
        <f>SUM(G15:G16)</f>
        <v>0</v>
      </c>
      <c r="H14" s="65"/>
    </row>
    <row r="15" spans="1:8" s="56" customFormat="1" ht="19.5" customHeight="1">
      <c r="A15" s="64" t="s">
        <v>450</v>
      </c>
      <c r="B15" s="65"/>
      <c r="C15" s="65"/>
      <c r="D15" s="65"/>
      <c r="E15" s="64" t="s">
        <v>451</v>
      </c>
      <c r="F15" s="65"/>
      <c r="G15" s="65"/>
      <c r="H15" s="65"/>
    </row>
    <row r="16" spans="1:8" s="56" customFormat="1" ht="19.5" customHeight="1">
      <c r="A16" s="64" t="s">
        <v>452</v>
      </c>
      <c r="B16" s="65"/>
      <c r="C16" s="65"/>
      <c r="D16" s="65"/>
      <c r="E16" s="64" t="s">
        <v>453</v>
      </c>
      <c r="F16" s="65"/>
      <c r="G16" s="65"/>
      <c r="H16" s="65"/>
    </row>
    <row r="17" spans="1:8" s="56" customFormat="1" ht="19.5" customHeight="1">
      <c r="A17" s="64" t="s">
        <v>454</v>
      </c>
      <c r="B17" s="65"/>
      <c r="C17" s="65"/>
      <c r="D17" s="65"/>
      <c r="E17" s="64" t="s">
        <v>455</v>
      </c>
      <c r="F17" s="65">
        <f>SUM(F18:F26)</f>
        <v>20824</v>
      </c>
      <c r="G17" s="65">
        <f>SUM(G18:G26)</f>
        <v>30754</v>
      </c>
      <c r="H17" s="65"/>
    </row>
    <row r="18" spans="1:8" s="56" customFormat="1" ht="19.5" customHeight="1">
      <c r="A18" s="64" t="s">
        <v>456</v>
      </c>
      <c r="B18" s="65"/>
      <c r="C18" s="65"/>
      <c r="D18" s="65"/>
      <c r="E18" s="64" t="s">
        <v>457</v>
      </c>
      <c r="F18" s="65">
        <v>20824</v>
      </c>
      <c r="G18" s="65">
        <v>30754</v>
      </c>
      <c r="H18" s="65"/>
    </row>
    <row r="19" spans="1:8" s="56" customFormat="1" ht="19.5" customHeight="1">
      <c r="A19" s="64" t="s">
        <v>458</v>
      </c>
      <c r="B19" s="65"/>
      <c r="C19" s="65"/>
      <c r="D19" s="65"/>
      <c r="E19" s="64" t="s">
        <v>459</v>
      </c>
      <c r="F19" s="64"/>
      <c r="G19" s="65"/>
      <c r="H19" s="65"/>
    </row>
    <row r="20" spans="1:8" s="56" customFormat="1" ht="19.5" customHeight="1">
      <c r="A20" s="64" t="s">
        <v>460</v>
      </c>
      <c r="B20" s="65"/>
      <c r="C20" s="65"/>
      <c r="D20" s="65"/>
      <c r="E20" s="64" t="s">
        <v>461</v>
      </c>
      <c r="F20" s="65"/>
      <c r="G20" s="65"/>
      <c r="H20" s="65"/>
    </row>
    <row r="21" spans="1:8" s="56" customFormat="1" ht="19.5" customHeight="1">
      <c r="A21" s="70" t="s">
        <v>462</v>
      </c>
      <c r="B21" s="71">
        <v>6970</v>
      </c>
      <c r="C21" s="71"/>
      <c r="D21" s="71"/>
      <c r="E21" s="72" t="s">
        <v>463</v>
      </c>
      <c r="F21" s="65"/>
      <c r="G21" s="65"/>
      <c r="H21" s="65"/>
    </row>
    <row r="22" spans="1:8" s="56" customFormat="1" ht="19.5" customHeight="1">
      <c r="A22" s="70" t="s">
        <v>464</v>
      </c>
      <c r="B22" s="71"/>
      <c r="C22" s="71"/>
      <c r="D22" s="71"/>
      <c r="E22" s="64" t="s">
        <v>465</v>
      </c>
      <c r="F22" s="65"/>
      <c r="G22" s="65"/>
      <c r="H22" s="65"/>
    </row>
    <row r="23" spans="1:8" ht="19.5" customHeight="1">
      <c r="A23" s="73"/>
      <c r="B23" s="71"/>
      <c r="C23" s="71"/>
      <c r="D23" s="71"/>
      <c r="E23" s="72" t="s">
        <v>466</v>
      </c>
      <c r="F23" s="71"/>
      <c r="G23" s="71"/>
      <c r="H23" s="71"/>
    </row>
    <row r="24" spans="1:8" ht="19.5" customHeight="1">
      <c r="A24" s="70"/>
      <c r="B24" s="71"/>
      <c r="C24" s="71"/>
      <c r="D24" s="71"/>
      <c r="E24" s="72" t="s">
        <v>467</v>
      </c>
      <c r="F24" s="71"/>
      <c r="G24" s="71"/>
      <c r="H24" s="71"/>
    </row>
    <row r="25" spans="1:8" ht="19.5" customHeight="1">
      <c r="A25" s="71"/>
      <c r="B25" s="71"/>
      <c r="C25" s="71"/>
      <c r="D25" s="71"/>
      <c r="E25" s="72" t="s">
        <v>468</v>
      </c>
      <c r="F25" s="74"/>
      <c r="G25" s="74"/>
      <c r="H25" s="74"/>
    </row>
    <row r="26" spans="1:8" ht="19.5" customHeight="1">
      <c r="A26" s="71"/>
      <c r="B26" s="71"/>
      <c r="C26" s="71"/>
      <c r="D26" s="71"/>
      <c r="E26" s="72" t="s">
        <v>469</v>
      </c>
      <c r="F26" s="74"/>
      <c r="G26" s="74"/>
      <c r="H26" s="74"/>
    </row>
    <row r="27" spans="1:8" ht="19.5" customHeight="1">
      <c r="A27" s="75"/>
      <c r="B27" s="71"/>
      <c r="C27" s="71"/>
      <c r="D27" s="71"/>
      <c r="E27" s="64" t="s">
        <v>470</v>
      </c>
      <c r="F27" s="74">
        <f>SUM(F28:F32)</f>
        <v>0</v>
      </c>
      <c r="G27" s="74">
        <f>SUM(G28:G32)</f>
        <v>0</v>
      </c>
      <c r="H27" s="74"/>
    </row>
    <row r="28" spans="1:8" ht="19.5" customHeight="1">
      <c r="A28" s="75"/>
      <c r="B28" s="71"/>
      <c r="C28" s="71"/>
      <c r="D28" s="71"/>
      <c r="E28" s="72" t="s">
        <v>471</v>
      </c>
      <c r="F28" s="74"/>
      <c r="G28" s="74"/>
      <c r="H28" s="74"/>
    </row>
    <row r="29" spans="1:8" ht="19.5" customHeight="1">
      <c r="A29" s="75"/>
      <c r="B29" s="71"/>
      <c r="C29" s="71"/>
      <c r="D29" s="71"/>
      <c r="E29" s="31" t="s">
        <v>472</v>
      </c>
      <c r="F29" s="74"/>
      <c r="G29" s="74"/>
      <c r="H29" s="74"/>
    </row>
    <row r="30" spans="1:8" ht="19.5" customHeight="1">
      <c r="A30" s="75"/>
      <c r="B30" s="71"/>
      <c r="C30" s="71"/>
      <c r="D30" s="71"/>
      <c r="E30" s="76" t="s">
        <v>473</v>
      </c>
      <c r="F30" s="74"/>
      <c r="G30" s="74"/>
      <c r="H30" s="74"/>
    </row>
    <row r="31" spans="1:8" ht="19.5" customHeight="1">
      <c r="A31" s="75"/>
      <c r="B31" s="71"/>
      <c r="C31" s="71"/>
      <c r="D31" s="71"/>
      <c r="E31" s="77" t="s">
        <v>474</v>
      </c>
      <c r="F31" s="74"/>
      <c r="G31" s="74"/>
      <c r="H31" s="74"/>
    </row>
    <row r="32" spans="1:8" ht="19.5" customHeight="1">
      <c r="A32" s="75"/>
      <c r="B32" s="71"/>
      <c r="C32" s="71"/>
      <c r="D32" s="71"/>
      <c r="E32" s="77" t="s">
        <v>475</v>
      </c>
      <c r="F32" s="74"/>
      <c r="G32" s="74"/>
      <c r="H32" s="74"/>
    </row>
    <row r="33" spans="1:8" ht="19.5" customHeight="1">
      <c r="A33" s="75"/>
      <c r="B33" s="71"/>
      <c r="C33" s="71"/>
      <c r="D33" s="71"/>
      <c r="E33" s="75" t="s">
        <v>476</v>
      </c>
      <c r="F33" s="74">
        <f>SUM(F34:F43)</f>
        <v>0</v>
      </c>
      <c r="G33" s="74">
        <f>SUM(G34:G43)</f>
        <v>0</v>
      </c>
      <c r="H33" s="74"/>
    </row>
    <row r="34" spans="1:8" ht="19.5" customHeight="1">
      <c r="A34" s="75"/>
      <c r="B34" s="71"/>
      <c r="C34" s="71"/>
      <c r="D34" s="71"/>
      <c r="E34" s="76" t="s">
        <v>477</v>
      </c>
      <c r="F34" s="74"/>
      <c r="G34" s="74"/>
      <c r="H34" s="74"/>
    </row>
    <row r="35" spans="1:8" ht="19.5" customHeight="1">
      <c r="A35" s="75"/>
      <c r="B35" s="71"/>
      <c r="C35" s="71"/>
      <c r="D35" s="71"/>
      <c r="E35" s="76" t="s">
        <v>478</v>
      </c>
      <c r="F35" s="74"/>
      <c r="G35" s="74"/>
      <c r="H35" s="74"/>
    </row>
    <row r="36" spans="1:8" ht="19.5" customHeight="1">
      <c r="A36" s="75"/>
      <c r="B36" s="71"/>
      <c r="C36" s="71"/>
      <c r="D36" s="71"/>
      <c r="E36" s="76" t="s">
        <v>479</v>
      </c>
      <c r="F36" s="74"/>
      <c r="G36" s="74"/>
      <c r="H36" s="74"/>
    </row>
    <row r="37" spans="1:8" s="57" customFormat="1" ht="19.5" customHeight="1">
      <c r="A37" s="75"/>
      <c r="B37" s="71"/>
      <c r="C37" s="71"/>
      <c r="D37" s="71"/>
      <c r="E37" s="31" t="s">
        <v>480</v>
      </c>
      <c r="F37" s="74"/>
      <c r="G37" s="74"/>
      <c r="H37" s="74"/>
    </row>
    <row r="38" spans="1:8" ht="19.5" customHeight="1">
      <c r="A38" s="75"/>
      <c r="B38" s="71"/>
      <c r="C38" s="71"/>
      <c r="D38" s="71"/>
      <c r="E38" s="31" t="s">
        <v>481</v>
      </c>
      <c r="F38" s="74"/>
      <c r="G38" s="74"/>
      <c r="H38" s="74"/>
    </row>
    <row r="39" spans="1:8" ht="19.5" customHeight="1">
      <c r="A39" s="70"/>
      <c r="B39" s="71"/>
      <c r="C39" s="71"/>
      <c r="D39" s="71"/>
      <c r="E39" s="31" t="s">
        <v>482</v>
      </c>
      <c r="F39" s="74"/>
      <c r="G39" s="74"/>
      <c r="H39" s="74"/>
    </row>
    <row r="40" spans="1:8" ht="19.5" customHeight="1">
      <c r="A40" s="70"/>
      <c r="B40" s="71"/>
      <c r="C40" s="71"/>
      <c r="D40" s="71"/>
      <c r="E40" s="76" t="s">
        <v>483</v>
      </c>
      <c r="F40" s="74"/>
      <c r="G40" s="74"/>
      <c r="H40" s="74"/>
    </row>
    <row r="41" spans="1:8" ht="19.5" customHeight="1">
      <c r="A41" s="70"/>
      <c r="B41" s="71"/>
      <c r="C41" s="71"/>
      <c r="D41" s="71"/>
      <c r="E41" s="76" t="s">
        <v>484</v>
      </c>
      <c r="F41" s="74"/>
      <c r="G41" s="74"/>
      <c r="H41" s="74"/>
    </row>
    <row r="42" spans="1:8" ht="19.5" customHeight="1">
      <c r="A42" s="70"/>
      <c r="B42" s="74"/>
      <c r="C42" s="74"/>
      <c r="D42" s="74"/>
      <c r="E42" s="76" t="s">
        <v>485</v>
      </c>
      <c r="F42" s="74"/>
      <c r="G42" s="74"/>
      <c r="H42" s="74"/>
    </row>
    <row r="43" spans="1:8" ht="19.5" customHeight="1">
      <c r="A43" s="70"/>
      <c r="B43" s="74"/>
      <c r="C43" s="74"/>
      <c r="D43" s="74"/>
      <c r="E43" s="76" t="s">
        <v>486</v>
      </c>
      <c r="F43" s="74"/>
      <c r="G43" s="74"/>
      <c r="H43" s="74"/>
    </row>
    <row r="44" spans="1:8" ht="19.5" customHeight="1">
      <c r="A44" s="70"/>
      <c r="B44" s="74"/>
      <c r="C44" s="74"/>
      <c r="D44" s="74"/>
      <c r="E44" s="75" t="s">
        <v>487</v>
      </c>
      <c r="F44" s="74">
        <f>SUM(F45)</f>
        <v>0</v>
      </c>
      <c r="G44" s="74">
        <f>SUM(G45)</f>
        <v>0</v>
      </c>
      <c r="H44" s="74"/>
    </row>
    <row r="45" spans="1:8" ht="19.5" customHeight="1">
      <c r="A45" s="70"/>
      <c r="B45" s="74"/>
      <c r="C45" s="74"/>
      <c r="D45" s="74"/>
      <c r="E45" s="31" t="s">
        <v>488</v>
      </c>
      <c r="F45" s="74"/>
      <c r="G45" s="74"/>
      <c r="H45" s="74"/>
    </row>
    <row r="46" spans="1:8" ht="19.5" customHeight="1">
      <c r="A46" s="70"/>
      <c r="B46" s="74"/>
      <c r="C46" s="74"/>
      <c r="D46" s="74"/>
      <c r="E46" s="75" t="s">
        <v>489</v>
      </c>
      <c r="F46" s="74">
        <f>SUM(F47:F49)</f>
        <v>7871</v>
      </c>
      <c r="G46" s="74">
        <f>SUM(G47:G49)</f>
        <v>3</v>
      </c>
      <c r="H46" s="74"/>
    </row>
    <row r="47" spans="1:8" ht="19.5" customHeight="1">
      <c r="A47" s="78"/>
      <c r="B47" s="74"/>
      <c r="C47" s="74"/>
      <c r="D47" s="74"/>
      <c r="E47" s="31" t="s">
        <v>490</v>
      </c>
      <c r="F47" s="74">
        <v>7866</v>
      </c>
      <c r="G47" s="74"/>
      <c r="H47" s="74"/>
    </row>
    <row r="48" spans="1:8" ht="19.5" customHeight="1">
      <c r="A48" s="78"/>
      <c r="B48" s="74"/>
      <c r="C48" s="74"/>
      <c r="D48" s="74"/>
      <c r="E48" s="31" t="s">
        <v>491</v>
      </c>
      <c r="F48" s="74"/>
      <c r="G48" s="74"/>
      <c r="H48" s="74"/>
    </row>
    <row r="49" spans="1:8" ht="19.5" customHeight="1">
      <c r="A49" s="78"/>
      <c r="B49" s="74"/>
      <c r="C49" s="74"/>
      <c r="D49" s="74"/>
      <c r="E49" s="76" t="s">
        <v>492</v>
      </c>
      <c r="F49" s="31">
        <v>5</v>
      </c>
      <c r="G49" s="74">
        <v>3</v>
      </c>
      <c r="H49" s="74"/>
    </row>
    <row r="50" spans="1:8" ht="19.5" customHeight="1">
      <c r="A50" s="78"/>
      <c r="B50" s="74"/>
      <c r="C50" s="74"/>
      <c r="D50" s="74"/>
      <c r="E50" s="75" t="s">
        <v>493</v>
      </c>
      <c r="F50" s="74"/>
      <c r="G50" s="74"/>
      <c r="H50" s="74"/>
    </row>
    <row r="51" spans="1:8" ht="19.5" customHeight="1">
      <c r="A51" s="78"/>
      <c r="B51" s="74"/>
      <c r="C51" s="74"/>
      <c r="D51" s="74"/>
      <c r="E51" s="75" t="s">
        <v>494</v>
      </c>
      <c r="F51" s="74"/>
      <c r="G51" s="74"/>
      <c r="H51" s="74"/>
    </row>
    <row r="52" spans="1:8" ht="19.5" customHeight="1">
      <c r="A52" s="78"/>
      <c r="B52" s="74"/>
      <c r="C52" s="74"/>
      <c r="D52" s="74"/>
      <c r="E52" s="75"/>
      <c r="F52" s="75"/>
      <c r="G52" s="74"/>
      <c r="H52" s="74"/>
    </row>
    <row r="53" spans="1:8" ht="19.5" customHeight="1">
      <c r="A53" s="78"/>
      <c r="B53" s="74"/>
      <c r="C53" s="74"/>
      <c r="D53" s="74"/>
      <c r="E53" s="75"/>
      <c r="F53" s="31"/>
      <c r="G53" s="74"/>
      <c r="H53" s="74"/>
    </row>
    <row r="54" spans="1:8" ht="19.5" customHeight="1">
      <c r="A54" s="78"/>
      <c r="B54" s="74"/>
      <c r="C54" s="74"/>
      <c r="D54" s="74"/>
      <c r="E54" s="75"/>
      <c r="F54" s="74"/>
      <c r="G54" s="74"/>
      <c r="H54" s="74"/>
    </row>
    <row r="55" spans="1:8" ht="19.5" customHeight="1">
      <c r="A55" s="78"/>
      <c r="B55" s="74"/>
      <c r="C55" s="74"/>
      <c r="D55" s="74"/>
      <c r="E55" s="75"/>
      <c r="F55" s="74"/>
      <c r="G55" s="74"/>
      <c r="H55" s="74"/>
    </row>
    <row r="56" spans="1:8" ht="19.5" customHeight="1">
      <c r="A56" s="78"/>
      <c r="B56" s="74"/>
      <c r="C56" s="74"/>
      <c r="D56" s="74"/>
      <c r="E56" s="75"/>
      <c r="F56" s="74"/>
      <c r="G56" s="74"/>
      <c r="H56" s="74"/>
    </row>
    <row r="57" spans="1:8" ht="19.5" customHeight="1">
      <c r="A57" s="78"/>
      <c r="B57" s="74"/>
      <c r="C57" s="74"/>
      <c r="D57" s="74"/>
      <c r="E57" s="75"/>
      <c r="F57" s="74"/>
      <c r="G57" s="74"/>
      <c r="H57" s="74"/>
    </row>
    <row r="58" spans="1:8" ht="19.5" customHeight="1">
      <c r="A58" s="78"/>
      <c r="B58" s="74"/>
      <c r="C58" s="74"/>
      <c r="D58" s="74"/>
      <c r="E58" s="75"/>
      <c r="F58" s="74"/>
      <c r="G58" s="74"/>
      <c r="H58" s="74"/>
    </row>
    <row r="59" spans="1:8" ht="19.5" customHeight="1">
      <c r="A59" s="78"/>
      <c r="B59" s="74"/>
      <c r="C59" s="74"/>
      <c r="D59" s="74"/>
      <c r="E59" s="75"/>
      <c r="F59" s="74"/>
      <c r="G59" s="74"/>
      <c r="H59" s="74"/>
    </row>
    <row r="60" spans="1:8" ht="19.5" customHeight="1">
      <c r="A60" s="78"/>
      <c r="B60" s="74"/>
      <c r="C60" s="74"/>
      <c r="D60" s="74"/>
      <c r="E60" s="78"/>
      <c r="F60" s="74"/>
      <c r="G60" s="74"/>
      <c r="H60" s="74"/>
    </row>
    <row r="61" spans="1:8" ht="19.5" customHeight="1">
      <c r="A61" s="78" t="s">
        <v>495</v>
      </c>
      <c r="B61" s="74">
        <f>SUM(B6:B22)</f>
        <v>28753</v>
      </c>
      <c r="C61" s="74">
        <f>SUM(C6:C22)</f>
        <v>20000</v>
      </c>
      <c r="D61" s="74"/>
      <c r="E61" s="78" t="s">
        <v>496</v>
      </c>
      <c r="F61" s="74">
        <f>F6+F10+F14+F17+F27+F33+F44+F46+F50+F51</f>
        <v>28695</v>
      </c>
      <c r="G61" s="74">
        <f>G6+G10+G14+G17+G27+G33+G44+G46+G50+G51</f>
        <v>30757</v>
      </c>
      <c r="H61" s="74"/>
    </row>
    <row r="62" spans="1:8" ht="19.5" customHeight="1">
      <c r="A62" s="79" t="s">
        <v>497</v>
      </c>
      <c r="B62" s="74"/>
      <c r="C62" s="74"/>
      <c r="D62" s="74"/>
      <c r="E62" s="79" t="s">
        <v>85</v>
      </c>
      <c r="F62" s="74"/>
      <c r="G62" s="74"/>
      <c r="H62" s="74"/>
    </row>
    <row r="63" spans="1:8" ht="19.5" customHeight="1">
      <c r="A63" s="71" t="s">
        <v>498</v>
      </c>
      <c r="B63" s="74">
        <f>SUM(B64:B65)</f>
        <v>7</v>
      </c>
      <c r="C63" s="74">
        <f>SUM(C64:C65)</f>
        <v>3</v>
      </c>
      <c r="D63" s="74"/>
      <c r="E63" s="71" t="s">
        <v>499</v>
      </c>
      <c r="F63" s="74">
        <f>SUM(F64:F65)</f>
        <v>0</v>
      </c>
      <c r="G63" s="74">
        <f>SUM(G64:G65)</f>
        <v>0</v>
      </c>
      <c r="H63" s="74"/>
    </row>
    <row r="64" spans="1:8" ht="19.5" customHeight="1">
      <c r="A64" s="71" t="s">
        <v>500</v>
      </c>
      <c r="B64" s="74">
        <v>7</v>
      </c>
      <c r="C64" s="74">
        <v>3</v>
      </c>
      <c r="D64" s="74"/>
      <c r="E64" s="71" t="s">
        <v>501</v>
      </c>
      <c r="F64" s="74"/>
      <c r="G64" s="74"/>
      <c r="H64" s="74"/>
    </row>
    <row r="65" spans="1:8" ht="19.5" customHeight="1">
      <c r="A65" s="71" t="s">
        <v>502</v>
      </c>
      <c r="B65" s="74"/>
      <c r="C65" s="74"/>
      <c r="D65" s="74"/>
      <c r="E65" s="71" t="s">
        <v>503</v>
      </c>
      <c r="F65" s="74"/>
      <c r="G65" s="74"/>
      <c r="H65" s="74"/>
    </row>
    <row r="66" spans="1:8" ht="19.5" customHeight="1">
      <c r="A66" s="71" t="s">
        <v>504</v>
      </c>
      <c r="B66" s="74">
        <v>10689</v>
      </c>
      <c r="C66" s="74">
        <v>10754</v>
      </c>
      <c r="D66" s="74"/>
      <c r="E66" s="71" t="s">
        <v>505</v>
      </c>
      <c r="F66" s="74"/>
      <c r="G66" s="74"/>
      <c r="H66" s="74"/>
    </row>
    <row r="67" spans="1:8" ht="19.5" customHeight="1">
      <c r="A67" s="71" t="s">
        <v>506</v>
      </c>
      <c r="B67" s="74"/>
      <c r="C67" s="74"/>
      <c r="D67" s="74"/>
      <c r="E67" s="71" t="s">
        <v>507</v>
      </c>
      <c r="F67" s="74">
        <v>10754</v>
      </c>
      <c r="G67" s="74"/>
      <c r="H67" s="74"/>
    </row>
    <row r="68" spans="1:8" ht="19.5" customHeight="1">
      <c r="A68" s="71" t="s">
        <v>508</v>
      </c>
      <c r="B68" s="74"/>
      <c r="C68" s="74"/>
      <c r="D68" s="74"/>
      <c r="E68" s="80" t="s">
        <v>509</v>
      </c>
      <c r="F68" s="74"/>
      <c r="G68" s="74"/>
      <c r="H68" s="74"/>
    </row>
    <row r="69" spans="1:8" ht="19.5" customHeight="1">
      <c r="A69" s="80" t="s">
        <v>510</v>
      </c>
      <c r="B69" s="74"/>
      <c r="C69" s="74"/>
      <c r="D69" s="74"/>
      <c r="E69" s="80" t="s">
        <v>511</v>
      </c>
      <c r="F69" s="74"/>
      <c r="G69" s="74"/>
      <c r="H69" s="74"/>
    </row>
    <row r="70" spans="1:8" ht="19.5" customHeight="1">
      <c r="A70" s="80" t="s">
        <v>512</v>
      </c>
      <c r="B70" s="74"/>
      <c r="C70" s="81"/>
      <c r="D70" s="74"/>
      <c r="E70" s="80"/>
      <c r="F70" s="74"/>
      <c r="G70" s="74"/>
      <c r="H70" s="74"/>
    </row>
    <row r="71" spans="1:8" ht="19.5" customHeight="1">
      <c r="A71" s="80"/>
      <c r="B71" s="74"/>
      <c r="C71" s="74"/>
      <c r="D71" s="74"/>
      <c r="E71" s="80"/>
      <c r="F71" s="74"/>
      <c r="G71" s="74"/>
      <c r="H71" s="74"/>
    </row>
    <row r="72" spans="1:8" ht="19.5" customHeight="1">
      <c r="A72" s="78" t="s">
        <v>513</v>
      </c>
      <c r="B72" s="74">
        <f>B61+B63+B66+B67+B69+B70</f>
        <v>39449</v>
      </c>
      <c r="C72" s="74">
        <f>C61+C63+C66+C67+C69+C70</f>
        <v>30757</v>
      </c>
      <c r="D72" s="74"/>
      <c r="E72" s="78" t="s">
        <v>514</v>
      </c>
      <c r="F72" s="74">
        <f>F61+F63+F66+F67+F68+F69</f>
        <v>39449</v>
      </c>
      <c r="G72" s="74">
        <f>G61+G63+G66+G67+G68+G69</f>
        <v>30757</v>
      </c>
      <c r="H72" s="74"/>
    </row>
    <row r="73" ht="19.5" customHeight="1"/>
  </sheetData>
  <sheetProtection/>
  <mergeCells count="3">
    <mergeCell ref="A2:H2"/>
    <mergeCell ref="A4:D4"/>
    <mergeCell ref="E4:H4"/>
  </mergeCells>
  <printOptions horizontalCentered="1"/>
  <pageMargins left="0.47" right="0.47" top="0.39" bottom="0.28" header="0.11999999999999998" footer="0.11999999999999998"/>
  <pageSetup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27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4.25"/>
  <cols>
    <col min="1" max="1" width="10.125" style="0" customWidth="1"/>
    <col min="2" max="2" width="42.00390625" style="0" customWidth="1"/>
    <col min="3" max="3" width="4.75390625" style="41" customWidth="1"/>
    <col min="4" max="10" width="10.625" style="0" customWidth="1"/>
  </cols>
  <sheetData>
    <row r="1" spans="1:10" ht="36.75" customHeight="1">
      <c r="A1" s="166" t="s">
        <v>515</v>
      </c>
      <c r="B1" s="166"/>
      <c r="C1" s="166"/>
      <c r="D1" s="166"/>
      <c r="E1" s="166"/>
      <c r="F1" s="166"/>
      <c r="G1" s="166"/>
      <c r="H1" s="166"/>
      <c r="I1" s="166"/>
      <c r="J1" s="166"/>
    </row>
    <row r="2" ht="15.75" customHeight="1">
      <c r="J2" s="37" t="s">
        <v>516</v>
      </c>
    </row>
    <row r="3" spans="1:10" ht="13.5" customHeight="1">
      <c r="A3" s="40" t="s">
        <v>517</v>
      </c>
      <c r="J3" s="37" t="s">
        <v>518</v>
      </c>
    </row>
    <row r="4" spans="1:10" s="40" customFormat="1" ht="17.25" customHeight="1">
      <c r="A4" s="168" t="s">
        <v>35</v>
      </c>
      <c r="B4" s="168" t="s">
        <v>98</v>
      </c>
      <c r="C4" s="167" t="s">
        <v>519</v>
      </c>
      <c r="D4" s="167" t="s">
        <v>520</v>
      </c>
      <c r="E4" s="167"/>
      <c r="F4" s="167"/>
      <c r="G4" s="167" t="s">
        <v>4</v>
      </c>
      <c r="H4" s="167"/>
      <c r="I4" s="167"/>
      <c r="J4" s="170" t="s">
        <v>521</v>
      </c>
    </row>
    <row r="5" spans="1:10" s="40" customFormat="1" ht="21.75" customHeight="1">
      <c r="A5" s="169"/>
      <c r="B5" s="169"/>
      <c r="C5" s="167"/>
      <c r="D5" s="35" t="s">
        <v>522</v>
      </c>
      <c r="E5" s="35" t="s">
        <v>523</v>
      </c>
      <c r="F5" s="35" t="s">
        <v>524</v>
      </c>
      <c r="G5" s="35" t="s">
        <v>522</v>
      </c>
      <c r="H5" s="35" t="s">
        <v>523</v>
      </c>
      <c r="I5" s="35" t="s">
        <v>524</v>
      </c>
      <c r="J5" s="171"/>
    </row>
    <row r="6" spans="1:10" s="40" customFormat="1" ht="21.75" customHeight="1">
      <c r="A6" s="43"/>
      <c r="B6" s="42" t="s">
        <v>525</v>
      </c>
      <c r="C6" s="35"/>
      <c r="D6" s="35">
        <v>1</v>
      </c>
      <c r="E6" s="35">
        <v>2</v>
      </c>
      <c r="F6" s="35">
        <v>3</v>
      </c>
      <c r="G6" s="35">
        <v>4</v>
      </c>
      <c r="H6" s="35">
        <v>5</v>
      </c>
      <c r="I6" s="35">
        <v>6</v>
      </c>
      <c r="J6" s="35">
        <v>7</v>
      </c>
    </row>
    <row r="7" spans="1:10" s="40" customFormat="1" ht="17.25" customHeight="1">
      <c r="A7" s="44">
        <v>1030601</v>
      </c>
      <c r="B7" s="45" t="s">
        <v>526</v>
      </c>
      <c r="C7" s="35">
        <v>1</v>
      </c>
      <c r="D7" s="46">
        <f aca="true" t="shared" si="0" ref="D7:I7">SUM(D8:D11)</f>
        <v>959</v>
      </c>
      <c r="E7" s="46">
        <f t="shared" si="0"/>
        <v>0</v>
      </c>
      <c r="F7" s="46">
        <f t="shared" si="0"/>
        <v>959</v>
      </c>
      <c r="G7" s="46">
        <f t="shared" si="0"/>
        <v>1057</v>
      </c>
      <c r="H7" s="46">
        <f t="shared" si="0"/>
        <v>0</v>
      </c>
      <c r="I7" s="46">
        <f t="shared" si="0"/>
        <v>1057</v>
      </c>
      <c r="J7" s="45"/>
    </row>
    <row r="8" spans="1:10" s="40" customFormat="1" ht="17.25" customHeight="1">
      <c r="A8" s="44">
        <v>103060103</v>
      </c>
      <c r="B8" s="45" t="s">
        <v>527</v>
      </c>
      <c r="C8" s="35">
        <v>2</v>
      </c>
      <c r="D8" s="46">
        <f>SUM(E8:F8)</f>
        <v>0</v>
      </c>
      <c r="E8" s="46"/>
      <c r="F8" s="46"/>
      <c r="G8" s="46">
        <f>SUM(H8:I8)</f>
        <v>0</v>
      </c>
      <c r="H8" s="46"/>
      <c r="I8" s="46"/>
      <c r="J8" s="45"/>
    </row>
    <row r="9" spans="1:10" s="40" customFormat="1" ht="17.25" customHeight="1">
      <c r="A9" s="44">
        <v>103060104</v>
      </c>
      <c r="B9" s="45" t="s">
        <v>528</v>
      </c>
      <c r="C9" s="35">
        <v>3</v>
      </c>
      <c r="D9" s="46">
        <f>SUM(E9:F9)</f>
        <v>0</v>
      </c>
      <c r="E9" s="46"/>
      <c r="F9" s="46"/>
      <c r="G9" s="46">
        <f>SUM(H9:I9)</f>
        <v>0</v>
      </c>
      <c r="H9" s="46"/>
      <c r="I9" s="46"/>
      <c r="J9" s="45"/>
    </row>
    <row r="10" spans="1:10" s="40" customFormat="1" ht="17.25" customHeight="1">
      <c r="A10" s="44"/>
      <c r="B10" s="47" t="s">
        <v>422</v>
      </c>
      <c r="C10" s="35">
        <v>4</v>
      </c>
      <c r="D10" s="46">
        <f>SUM(E10:F10)</f>
        <v>0</v>
      </c>
      <c r="E10" s="46"/>
      <c r="F10" s="46"/>
      <c r="G10" s="46">
        <f>SUM(H10:I10)</f>
        <v>0</v>
      </c>
      <c r="H10" s="46"/>
      <c r="I10" s="46"/>
      <c r="J10" s="45"/>
    </row>
    <row r="11" spans="1:10" s="40" customFormat="1" ht="17.25" customHeight="1">
      <c r="A11" s="44">
        <v>103060198</v>
      </c>
      <c r="B11" s="45" t="s">
        <v>529</v>
      </c>
      <c r="C11" s="35">
        <v>5</v>
      </c>
      <c r="D11" s="46">
        <f>SUM(E11:F11)</f>
        <v>959</v>
      </c>
      <c r="E11" s="46"/>
      <c r="F11" s="46">
        <v>959</v>
      </c>
      <c r="G11" s="48">
        <f>SUM(H11:I11)</f>
        <v>1057</v>
      </c>
      <c r="H11" s="48"/>
      <c r="I11" s="46">
        <v>1057</v>
      </c>
      <c r="J11" s="45"/>
    </row>
    <row r="12" spans="1:10" s="40" customFormat="1" ht="17.25" customHeight="1">
      <c r="A12" s="44">
        <v>1030602</v>
      </c>
      <c r="B12" s="45" t="s">
        <v>530</v>
      </c>
      <c r="C12" s="35">
        <v>6</v>
      </c>
      <c r="D12" s="46">
        <f aca="true" t="shared" si="1" ref="D12:I12">SUM(D13:D15)</f>
        <v>0</v>
      </c>
      <c r="E12" s="46">
        <f t="shared" si="1"/>
        <v>0</v>
      </c>
      <c r="F12" s="46">
        <f t="shared" si="1"/>
        <v>0</v>
      </c>
      <c r="G12" s="46">
        <f t="shared" si="1"/>
        <v>0</v>
      </c>
      <c r="H12" s="46">
        <f t="shared" si="1"/>
        <v>0</v>
      </c>
      <c r="I12" s="46">
        <f t="shared" si="1"/>
        <v>0</v>
      </c>
      <c r="J12" s="45"/>
    </row>
    <row r="13" spans="1:10" s="40" customFormat="1" ht="17.25" customHeight="1">
      <c r="A13" s="44">
        <v>103060202</v>
      </c>
      <c r="B13" s="49" t="s">
        <v>531</v>
      </c>
      <c r="C13" s="35">
        <v>7</v>
      </c>
      <c r="D13" s="46">
        <f>SUM(E13:F13)</f>
        <v>0</v>
      </c>
      <c r="E13" s="46"/>
      <c r="F13" s="46"/>
      <c r="G13" s="46">
        <f>SUM(H13:I13)</f>
        <v>0</v>
      </c>
      <c r="H13" s="46"/>
      <c r="I13" s="46"/>
      <c r="J13" s="45"/>
    </row>
    <row r="14" spans="1:10" s="40" customFormat="1" ht="17.25" customHeight="1">
      <c r="A14" s="44">
        <v>103060203</v>
      </c>
      <c r="B14" s="49" t="s">
        <v>532</v>
      </c>
      <c r="C14" s="35">
        <v>8</v>
      </c>
      <c r="D14" s="46">
        <f>SUM(E14:F14)</f>
        <v>0</v>
      </c>
      <c r="E14" s="46"/>
      <c r="F14" s="46"/>
      <c r="G14" s="50">
        <f>SUM(H14:I14)</f>
        <v>0</v>
      </c>
      <c r="H14" s="50"/>
      <c r="I14" s="46"/>
      <c r="J14" s="45"/>
    </row>
    <row r="15" spans="1:10" s="40" customFormat="1" ht="17.25" customHeight="1">
      <c r="A15" s="44">
        <v>103060298</v>
      </c>
      <c r="B15" s="49" t="s">
        <v>533</v>
      </c>
      <c r="C15" s="35">
        <v>9</v>
      </c>
      <c r="D15" s="46">
        <f>SUM(E15:F15)</f>
        <v>0</v>
      </c>
      <c r="E15" s="46"/>
      <c r="F15" s="46"/>
      <c r="G15" s="50">
        <f>SUM(H15:I15)</f>
        <v>0</v>
      </c>
      <c r="H15" s="50"/>
      <c r="I15" s="46"/>
      <c r="J15" s="45"/>
    </row>
    <row r="16" spans="1:10" s="40" customFormat="1" ht="17.25" customHeight="1">
      <c r="A16" s="44">
        <v>1030603</v>
      </c>
      <c r="B16" s="45" t="s">
        <v>534</v>
      </c>
      <c r="C16" s="35">
        <v>10</v>
      </c>
      <c r="D16" s="46">
        <f aca="true" t="shared" si="2" ref="D16:I16">SUM(D17:D19)</f>
        <v>0</v>
      </c>
      <c r="E16" s="46">
        <f t="shared" si="2"/>
        <v>0</v>
      </c>
      <c r="F16" s="46">
        <f t="shared" si="2"/>
        <v>0</v>
      </c>
      <c r="G16" s="50">
        <f t="shared" si="2"/>
        <v>0</v>
      </c>
      <c r="H16" s="50">
        <f t="shared" si="2"/>
        <v>0</v>
      </c>
      <c r="I16" s="46">
        <f t="shared" si="2"/>
        <v>0</v>
      </c>
      <c r="J16" s="45"/>
    </row>
    <row r="17" spans="1:10" s="40" customFormat="1" ht="17.25" customHeight="1">
      <c r="A17" s="44">
        <v>103060304</v>
      </c>
      <c r="B17" s="49" t="s">
        <v>535</v>
      </c>
      <c r="C17" s="35">
        <v>11</v>
      </c>
      <c r="D17" s="46">
        <f>SUM(E17:F17)</f>
        <v>0</v>
      </c>
      <c r="E17" s="46"/>
      <c r="F17" s="46"/>
      <c r="G17" s="46">
        <f>SUM(H17:I17)</f>
        <v>0</v>
      </c>
      <c r="H17" s="46"/>
      <c r="I17" s="46">
        <v>0</v>
      </c>
      <c r="J17" s="45"/>
    </row>
    <row r="18" spans="1:10" s="40" customFormat="1" ht="17.25" customHeight="1">
      <c r="A18" s="44">
        <v>103060305</v>
      </c>
      <c r="B18" s="49" t="s">
        <v>536</v>
      </c>
      <c r="C18" s="35">
        <v>12</v>
      </c>
      <c r="D18" s="46">
        <f>SUM(E18:F18)</f>
        <v>0</v>
      </c>
      <c r="E18" s="46"/>
      <c r="F18" s="46"/>
      <c r="G18" s="46">
        <f>SUM(H18:I18)</f>
        <v>0</v>
      </c>
      <c r="H18" s="46"/>
      <c r="I18" s="46"/>
      <c r="J18" s="45"/>
    </row>
    <row r="19" spans="1:10" s="40" customFormat="1" ht="17.25" customHeight="1">
      <c r="A19" s="44">
        <v>103060398</v>
      </c>
      <c r="B19" s="49" t="s">
        <v>537</v>
      </c>
      <c r="C19" s="35">
        <v>13</v>
      </c>
      <c r="D19" s="46">
        <f>SUM(E19:F19)</f>
        <v>0</v>
      </c>
      <c r="E19" s="46"/>
      <c r="F19" s="50"/>
      <c r="G19" s="50">
        <f>SUM(H19:I19)</f>
        <v>0</v>
      </c>
      <c r="H19" s="50"/>
      <c r="I19" s="46"/>
      <c r="J19" s="45"/>
    </row>
    <row r="20" spans="1:10" s="40" customFormat="1" ht="17.25" customHeight="1">
      <c r="A20" s="44">
        <v>1030604</v>
      </c>
      <c r="B20" s="45" t="s">
        <v>538</v>
      </c>
      <c r="C20" s="35">
        <v>14</v>
      </c>
      <c r="D20" s="46">
        <f aca="true" t="shared" si="3" ref="D20:I20">SUM(D21:D23)</f>
        <v>0</v>
      </c>
      <c r="E20" s="46">
        <f t="shared" si="3"/>
        <v>0</v>
      </c>
      <c r="F20" s="46">
        <f t="shared" si="3"/>
        <v>0</v>
      </c>
      <c r="G20" s="50">
        <f t="shared" si="3"/>
        <v>0</v>
      </c>
      <c r="H20" s="50">
        <f t="shared" si="3"/>
        <v>0</v>
      </c>
      <c r="I20" s="46">
        <f t="shared" si="3"/>
        <v>0</v>
      </c>
      <c r="J20" s="45"/>
    </row>
    <row r="21" spans="1:10" s="40" customFormat="1" ht="17.25" customHeight="1">
      <c r="A21" s="44">
        <v>103060401</v>
      </c>
      <c r="B21" s="49" t="s">
        <v>539</v>
      </c>
      <c r="C21" s="35">
        <v>15</v>
      </c>
      <c r="D21" s="46">
        <f>SUM(E21:F21)</f>
        <v>0</v>
      </c>
      <c r="E21" s="46"/>
      <c r="F21" s="46"/>
      <c r="G21" s="46">
        <f>SUM(H21:I21)</f>
        <v>0</v>
      </c>
      <c r="H21" s="46"/>
      <c r="I21" s="46"/>
      <c r="J21" s="45"/>
    </row>
    <row r="22" spans="1:10" s="40" customFormat="1" ht="17.25" customHeight="1">
      <c r="A22" s="44">
        <v>103060402</v>
      </c>
      <c r="B22" s="49" t="s">
        <v>540</v>
      </c>
      <c r="C22" s="35">
        <v>16</v>
      </c>
      <c r="D22" s="46">
        <f>SUM(E22:F22)</f>
        <v>0</v>
      </c>
      <c r="E22" s="46"/>
      <c r="F22" s="50"/>
      <c r="G22" s="50">
        <f>SUM(H22:I22)</f>
        <v>0</v>
      </c>
      <c r="H22" s="50"/>
      <c r="I22" s="46"/>
      <c r="J22" s="45"/>
    </row>
    <row r="23" spans="1:10" s="40" customFormat="1" ht="17.25" customHeight="1">
      <c r="A23" s="44">
        <v>103060498</v>
      </c>
      <c r="B23" s="49" t="s">
        <v>541</v>
      </c>
      <c r="C23" s="35">
        <v>17</v>
      </c>
      <c r="D23" s="46">
        <f>SUM(E23:F23)</f>
        <v>0</v>
      </c>
      <c r="E23" s="46"/>
      <c r="F23" s="50"/>
      <c r="G23" s="50">
        <f>SUM(H23:I23)</f>
        <v>0</v>
      </c>
      <c r="H23" s="50"/>
      <c r="I23" s="46"/>
      <c r="J23" s="45"/>
    </row>
    <row r="24" spans="1:10" s="40" customFormat="1" ht="17.25" customHeight="1">
      <c r="A24" s="44">
        <v>1030698</v>
      </c>
      <c r="B24" s="45" t="s">
        <v>542</v>
      </c>
      <c r="C24" s="35">
        <v>18</v>
      </c>
      <c r="D24" s="46">
        <f>SUM(E24:F24)</f>
        <v>0</v>
      </c>
      <c r="E24" s="46"/>
      <c r="F24" s="50"/>
      <c r="G24" s="50">
        <f>SUM(H24:I24)</f>
        <v>0</v>
      </c>
      <c r="H24" s="50"/>
      <c r="I24" s="46"/>
      <c r="J24" s="45"/>
    </row>
    <row r="25" spans="1:10" s="40" customFormat="1" ht="17.25" customHeight="1">
      <c r="A25" s="44"/>
      <c r="B25" s="51" t="s">
        <v>543</v>
      </c>
      <c r="C25" s="35">
        <v>19</v>
      </c>
      <c r="D25" s="52">
        <f aca="true" t="shared" si="4" ref="D25:I25">D7+D12+D16+D20+D24</f>
        <v>959</v>
      </c>
      <c r="E25" s="52">
        <f t="shared" si="4"/>
        <v>0</v>
      </c>
      <c r="F25" s="52">
        <f t="shared" si="4"/>
        <v>959</v>
      </c>
      <c r="G25" s="53">
        <f t="shared" si="4"/>
        <v>1057</v>
      </c>
      <c r="H25" s="53">
        <f t="shared" si="4"/>
        <v>0</v>
      </c>
      <c r="I25" s="52">
        <f t="shared" si="4"/>
        <v>1057</v>
      </c>
      <c r="J25" s="45"/>
    </row>
    <row r="26" spans="1:10" s="40" customFormat="1" ht="17.25" customHeight="1">
      <c r="A26" s="44"/>
      <c r="B26" s="51" t="s">
        <v>544</v>
      </c>
      <c r="C26" s="35">
        <v>20</v>
      </c>
      <c r="D26" s="46">
        <f aca="true" t="shared" si="5" ref="D26:I26">D25</f>
        <v>959</v>
      </c>
      <c r="E26" s="46">
        <f t="shared" si="5"/>
        <v>0</v>
      </c>
      <c r="F26" s="46">
        <f t="shared" si="5"/>
        <v>959</v>
      </c>
      <c r="G26" s="50">
        <f t="shared" si="5"/>
        <v>1057</v>
      </c>
      <c r="H26" s="54">
        <f t="shared" si="5"/>
        <v>0</v>
      </c>
      <c r="I26" s="46">
        <f t="shared" si="5"/>
        <v>1057</v>
      </c>
      <c r="J26" s="45"/>
    </row>
    <row r="27" ht="19.5" customHeight="1">
      <c r="A27" s="55" t="s">
        <v>545</v>
      </c>
    </row>
  </sheetData>
  <sheetProtection/>
  <mergeCells count="7">
    <mergeCell ref="A1:J1"/>
    <mergeCell ref="D4:F4"/>
    <mergeCell ref="G4:I4"/>
    <mergeCell ref="A4:A5"/>
    <mergeCell ref="B4:B5"/>
    <mergeCell ref="C4:C5"/>
    <mergeCell ref="J4:J5"/>
  </mergeCells>
  <printOptions horizontalCentered="1"/>
  <pageMargins left="0.39" right="0.39" top="0.39" bottom="0.39" header="0.51" footer="0.51"/>
  <pageSetup fitToHeight="0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V32"/>
  <sheetViews>
    <sheetView view="pageBreakPreview" zoomScaleNormal="85" zoomScaleSheetLayoutView="100" zoomScalePageLayoutView="0" workbookViewId="0" topLeftCell="A5">
      <selection activeCell="I31" sqref="I31"/>
    </sheetView>
  </sheetViews>
  <sheetFormatPr defaultColWidth="9.00390625" defaultRowHeight="14.25"/>
  <cols>
    <col min="1" max="1" width="10.75390625" style="0" customWidth="1"/>
    <col min="2" max="2" width="43.75390625" style="0" customWidth="1"/>
    <col min="3" max="3" width="5.25390625" style="24" customWidth="1"/>
    <col min="4" max="4" width="5.25390625" style="0" customWidth="1"/>
    <col min="5" max="12" width="6.625" style="0" customWidth="1"/>
    <col min="13" max="13" width="5.25390625" style="0" customWidth="1"/>
    <col min="14" max="21" width="6.625" style="0" customWidth="1"/>
    <col min="22" max="22" width="7.125" style="0" customWidth="1"/>
  </cols>
  <sheetData>
    <row r="1" spans="1:22" ht="19.5" customHeight="1">
      <c r="A1" s="172" t="s">
        <v>546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ht="19.5" customHeight="1">
      <c r="V2" s="37" t="s">
        <v>547</v>
      </c>
    </row>
    <row r="3" spans="1:22" ht="19.5" customHeight="1">
      <c r="A3" s="173" t="s">
        <v>517</v>
      </c>
      <c r="B3" s="17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38" t="s">
        <v>518</v>
      </c>
    </row>
    <row r="4" spans="1:22" s="23" customFormat="1" ht="19.5" customHeight="1">
      <c r="A4" s="176" t="s">
        <v>35</v>
      </c>
      <c r="B4" s="179" t="s">
        <v>98</v>
      </c>
      <c r="C4" s="179" t="s">
        <v>519</v>
      </c>
      <c r="D4" s="174" t="s">
        <v>520</v>
      </c>
      <c r="E4" s="174"/>
      <c r="F4" s="174"/>
      <c r="G4" s="174"/>
      <c r="H4" s="174"/>
      <c r="I4" s="174"/>
      <c r="J4" s="174"/>
      <c r="K4" s="174"/>
      <c r="L4" s="174"/>
      <c r="M4" s="174" t="s">
        <v>4</v>
      </c>
      <c r="N4" s="174"/>
      <c r="O4" s="174"/>
      <c r="P4" s="174"/>
      <c r="Q4" s="174"/>
      <c r="R4" s="174"/>
      <c r="S4" s="174"/>
      <c r="T4" s="174"/>
      <c r="U4" s="174"/>
      <c r="V4" s="176" t="s">
        <v>521</v>
      </c>
    </row>
    <row r="5" spans="1:22" s="23" customFormat="1" ht="19.5" customHeight="1">
      <c r="A5" s="177"/>
      <c r="B5" s="180"/>
      <c r="C5" s="180"/>
      <c r="D5" s="179" t="s">
        <v>95</v>
      </c>
      <c r="E5" s="174" t="s">
        <v>522</v>
      </c>
      <c r="F5" s="174"/>
      <c r="G5" s="175" t="s">
        <v>373</v>
      </c>
      <c r="H5" s="175"/>
      <c r="I5" s="175" t="s">
        <v>548</v>
      </c>
      <c r="J5" s="175"/>
      <c r="K5" s="174" t="s">
        <v>83</v>
      </c>
      <c r="L5" s="174"/>
      <c r="M5" s="179" t="s">
        <v>95</v>
      </c>
      <c r="N5" s="174" t="s">
        <v>522</v>
      </c>
      <c r="O5" s="174"/>
      <c r="P5" s="175" t="s">
        <v>373</v>
      </c>
      <c r="Q5" s="175"/>
      <c r="R5" s="175" t="s">
        <v>548</v>
      </c>
      <c r="S5" s="175"/>
      <c r="T5" s="174" t="s">
        <v>83</v>
      </c>
      <c r="U5" s="174"/>
      <c r="V5" s="177"/>
    </row>
    <row r="6" spans="1:22" s="23" customFormat="1" ht="38.25" customHeight="1">
      <c r="A6" s="178"/>
      <c r="B6" s="181"/>
      <c r="C6" s="181"/>
      <c r="D6" s="181"/>
      <c r="E6" s="28" t="s">
        <v>523</v>
      </c>
      <c r="F6" s="28" t="s">
        <v>524</v>
      </c>
      <c r="G6" s="28" t="s">
        <v>523</v>
      </c>
      <c r="H6" s="28" t="s">
        <v>524</v>
      </c>
      <c r="I6" s="28" t="s">
        <v>523</v>
      </c>
      <c r="J6" s="28" t="s">
        <v>524</v>
      </c>
      <c r="K6" s="28" t="s">
        <v>523</v>
      </c>
      <c r="L6" s="28" t="s">
        <v>524</v>
      </c>
      <c r="M6" s="181"/>
      <c r="N6" s="28" t="s">
        <v>523</v>
      </c>
      <c r="O6" s="28" t="s">
        <v>524</v>
      </c>
      <c r="P6" s="28" t="s">
        <v>523</v>
      </c>
      <c r="Q6" s="28" t="s">
        <v>524</v>
      </c>
      <c r="R6" s="28" t="s">
        <v>523</v>
      </c>
      <c r="S6" s="28" t="s">
        <v>524</v>
      </c>
      <c r="T6" s="28" t="s">
        <v>523</v>
      </c>
      <c r="U6" s="28" t="s">
        <v>524</v>
      </c>
      <c r="V6" s="178"/>
    </row>
    <row r="7" spans="1:22" s="23" customFormat="1" ht="18" customHeight="1">
      <c r="A7" s="30"/>
      <c r="B7" s="29" t="s">
        <v>525</v>
      </c>
      <c r="C7" s="29"/>
      <c r="D7" s="29">
        <v>1</v>
      </c>
      <c r="E7" s="28">
        <v>2</v>
      </c>
      <c r="F7" s="29">
        <v>3</v>
      </c>
      <c r="G7" s="28">
        <v>4</v>
      </c>
      <c r="H7" s="29">
        <v>5</v>
      </c>
      <c r="I7" s="28">
        <v>6</v>
      </c>
      <c r="J7" s="29">
        <v>7</v>
      </c>
      <c r="K7" s="28">
        <v>8</v>
      </c>
      <c r="L7" s="29">
        <v>9</v>
      </c>
      <c r="M7" s="28">
        <v>10</v>
      </c>
      <c r="N7" s="29">
        <v>11</v>
      </c>
      <c r="O7" s="28">
        <v>12</v>
      </c>
      <c r="P7" s="29">
        <v>13</v>
      </c>
      <c r="Q7" s="28">
        <v>14</v>
      </c>
      <c r="R7" s="29">
        <v>15</v>
      </c>
      <c r="S7" s="28">
        <v>16</v>
      </c>
      <c r="T7" s="29">
        <v>17</v>
      </c>
      <c r="U7" s="28">
        <v>18</v>
      </c>
      <c r="V7" s="29">
        <v>19</v>
      </c>
    </row>
    <row r="8" spans="1:22" s="23" customFormat="1" ht="18" customHeight="1">
      <c r="A8" s="31">
        <v>223</v>
      </c>
      <c r="B8" s="32" t="s">
        <v>549</v>
      </c>
      <c r="C8" s="27">
        <v>1</v>
      </c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2"/>
    </row>
    <row r="9" spans="1:22" s="23" customFormat="1" ht="18" customHeight="1">
      <c r="A9" s="31">
        <v>22301</v>
      </c>
      <c r="B9" s="32" t="s">
        <v>550</v>
      </c>
      <c r="C9" s="27">
        <v>2</v>
      </c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2"/>
    </row>
    <row r="10" spans="1:22" s="23" customFormat="1" ht="18" customHeight="1">
      <c r="A10" s="31">
        <v>2230101</v>
      </c>
      <c r="B10" s="32" t="s">
        <v>551</v>
      </c>
      <c r="C10" s="27">
        <v>3</v>
      </c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2"/>
    </row>
    <row r="11" spans="1:22" s="23" customFormat="1" ht="18" customHeight="1">
      <c r="A11" s="31">
        <v>2230102</v>
      </c>
      <c r="B11" s="32" t="s">
        <v>552</v>
      </c>
      <c r="C11" s="27">
        <v>4</v>
      </c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2"/>
    </row>
    <row r="12" spans="1:22" s="23" customFormat="1" ht="18" customHeight="1">
      <c r="A12" s="31">
        <v>2230103</v>
      </c>
      <c r="B12" s="32" t="s">
        <v>553</v>
      </c>
      <c r="C12" s="27">
        <v>5</v>
      </c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2"/>
    </row>
    <row r="13" spans="1:22" s="23" customFormat="1" ht="18" customHeight="1">
      <c r="A13" s="31"/>
      <c r="B13" s="27" t="s">
        <v>422</v>
      </c>
      <c r="C13" s="27">
        <v>6</v>
      </c>
      <c r="D13" s="32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2"/>
    </row>
    <row r="14" spans="1:22" s="23" customFormat="1" ht="18" customHeight="1">
      <c r="A14" s="31">
        <v>2230199</v>
      </c>
      <c r="B14" s="32" t="s">
        <v>554</v>
      </c>
      <c r="C14" s="27">
        <v>7</v>
      </c>
      <c r="D14" s="32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2"/>
    </row>
    <row r="15" spans="1:22" s="23" customFormat="1" ht="18" customHeight="1">
      <c r="A15" s="31">
        <v>22302</v>
      </c>
      <c r="B15" s="32" t="s">
        <v>555</v>
      </c>
      <c r="C15" s="27">
        <v>8</v>
      </c>
      <c r="D15" s="32">
        <v>1509</v>
      </c>
      <c r="E15" s="33"/>
      <c r="F15" s="33">
        <v>1509</v>
      </c>
      <c r="G15" s="33"/>
      <c r="H15" s="33">
        <v>1509</v>
      </c>
      <c r="I15" s="33"/>
      <c r="J15" s="33"/>
      <c r="K15" s="33"/>
      <c r="L15" s="33"/>
      <c r="M15" s="33">
        <v>1216</v>
      </c>
      <c r="N15" s="33"/>
      <c r="O15" s="33">
        <v>1216</v>
      </c>
      <c r="P15" s="33"/>
      <c r="Q15" s="33">
        <v>1216</v>
      </c>
      <c r="R15" s="33"/>
      <c r="S15" s="33"/>
      <c r="T15" s="33"/>
      <c r="U15" s="32"/>
      <c r="V15" s="39"/>
    </row>
    <row r="16" spans="1:22" s="23" customFormat="1" ht="18" customHeight="1">
      <c r="A16" s="31">
        <v>2230201</v>
      </c>
      <c r="B16" s="31" t="s">
        <v>556</v>
      </c>
      <c r="C16" s="27">
        <v>9</v>
      </c>
      <c r="D16" s="27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9"/>
    </row>
    <row r="17" spans="1:22" s="23" customFormat="1" ht="18" customHeight="1">
      <c r="A17" s="31">
        <v>2230202</v>
      </c>
      <c r="B17" s="32" t="s">
        <v>557</v>
      </c>
      <c r="C17" s="27">
        <v>10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9"/>
    </row>
    <row r="18" spans="1:22" s="23" customFormat="1" ht="18" customHeight="1">
      <c r="A18" s="31">
        <v>2230203</v>
      </c>
      <c r="B18" s="31" t="s">
        <v>558</v>
      </c>
      <c r="C18" s="27">
        <v>11</v>
      </c>
      <c r="D18" s="27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9"/>
    </row>
    <row r="19" spans="1:22" s="23" customFormat="1" ht="18" customHeight="1">
      <c r="A19" s="31"/>
      <c r="B19" s="27" t="s">
        <v>422</v>
      </c>
      <c r="C19" s="27">
        <v>12</v>
      </c>
      <c r="D19" s="27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9"/>
    </row>
    <row r="20" spans="1:22" s="23" customFormat="1" ht="18" customHeight="1">
      <c r="A20" s="31">
        <v>2230299</v>
      </c>
      <c r="B20" s="32" t="s">
        <v>559</v>
      </c>
      <c r="C20" s="27">
        <v>13</v>
      </c>
      <c r="D20" s="32">
        <v>1509</v>
      </c>
      <c r="E20" s="32"/>
      <c r="F20" s="32">
        <v>1509</v>
      </c>
      <c r="G20" s="32"/>
      <c r="H20" s="32">
        <v>1509</v>
      </c>
      <c r="I20" s="32"/>
      <c r="J20" s="32"/>
      <c r="K20" s="32"/>
      <c r="L20" s="32"/>
      <c r="M20" s="32">
        <v>1216</v>
      </c>
      <c r="N20" s="32"/>
      <c r="O20" s="32">
        <v>1216</v>
      </c>
      <c r="P20" s="32"/>
      <c r="Q20" s="32">
        <v>1216</v>
      </c>
      <c r="R20" s="32"/>
      <c r="S20" s="32"/>
      <c r="T20" s="32"/>
      <c r="U20" s="32"/>
      <c r="V20" s="39"/>
    </row>
    <row r="21" spans="1:22" s="23" customFormat="1" ht="18" customHeight="1">
      <c r="A21" s="31">
        <v>22303</v>
      </c>
      <c r="B21" s="31" t="s">
        <v>560</v>
      </c>
      <c r="C21" s="27">
        <v>14</v>
      </c>
      <c r="D21" s="2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9"/>
    </row>
    <row r="22" spans="1:22" s="23" customFormat="1" ht="18" customHeight="1">
      <c r="A22" s="31">
        <v>2230301</v>
      </c>
      <c r="B22" s="31" t="s">
        <v>561</v>
      </c>
      <c r="C22" s="27">
        <v>15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9"/>
    </row>
    <row r="23" spans="1:22" s="23" customFormat="1" ht="18" customHeight="1">
      <c r="A23" s="31">
        <v>22304</v>
      </c>
      <c r="B23" s="31" t="s">
        <v>562</v>
      </c>
      <c r="C23" s="27">
        <v>16</v>
      </c>
      <c r="D23" s="27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9"/>
    </row>
    <row r="24" spans="1:22" s="23" customFormat="1" ht="18" customHeight="1">
      <c r="A24" s="31">
        <v>2230401</v>
      </c>
      <c r="B24" s="31" t="s">
        <v>563</v>
      </c>
      <c r="C24" s="27">
        <v>17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9"/>
    </row>
    <row r="25" spans="1:22" s="23" customFormat="1" ht="18" customHeight="1">
      <c r="A25" s="31">
        <v>2230402</v>
      </c>
      <c r="B25" s="31" t="s">
        <v>564</v>
      </c>
      <c r="C25" s="27">
        <v>18</v>
      </c>
      <c r="D25" s="27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9"/>
    </row>
    <row r="26" spans="1:22" s="23" customFormat="1" ht="18" customHeight="1">
      <c r="A26" s="31">
        <v>2230499</v>
      </c>
      <c r="B26" s="31" t="s">
        <v>565</v>
      </c>
      <c r="C26" s="27">
        <v>19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9"/>
    </row>
    <row r="27" spans="1:22" s="23" customFormat="1" ht="18" customHeight="1">
      <c r="A27" s="31">
        <v>22399</v>
      </c>
      <c r="B27" s="31" t="s">
        <v>566</v>
      </c>
      <c r="C27" s="27">
        <v>20</v>
      </c>
      <c r="D27" s="27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9"/>
    </row>
    <row r="28" spans="1:22" s="23" customFormat="1" ht="18" customHeight="1">
      <c r="A28" s="31">
        <v>2239901</v>
      </c>
      <c r="B28" s="31" t="s">
        <v>567</v>
      </c>
      <c r="C28" s="27">
        <v>21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9"/>
    </row>
    <row r="29" spans="1:22" s="23" customFormat="1" ht="18" customHeight="1">
      <c r="A29" s="31"/>
      <c r="B29" s="34" t="s">
        <v>496</v>
      </c>
      <c r="C29" s="27">
        <v>22</v>
      </c>
      <c r="D29" s="34">
        <v>1509</v>
      </c>
      <c r="E29" s="34"/>
      <c r="F29" s="32">
        <v>1509</v>
      </c>
      <c r="G29" s="32"/>
      <c r="H29" s="32">
        <v>1509</v>
      </c>
      <c r="I29" s="32"/>
      <c r="J29" s="32"/>
      <c r="K29" s="32"/>
      <c r="L29" s="32"/>
      <c r="M29" s="32">
        <v>1216</v>
      </c>
      <c r="N29" s="32"/>
      <c r="O29" s="32">
        <v>1216</v>
      </c>
      <c r="P29" s="32"/>
      <c r="Q29" s="32">
        <v>1216</v>
      </c>
      <c r="R29" s="32"/>
      <c r="S29" s="32"/>
      <c r="T29" s="32"/>
      <c r="U29" s="32"/>
      <c r="V29" s="32"/>
    </row>
    <row r="30" spans="1:22" s="23" customFormat="1" ht="18" customHeight="1">
      <c r="A30" s="31"/>
      <c r="B30" s="34" t="s">
        <v>568</v>
      </c>
      <c r="C30" s="27">
        <v>23</v>
      </c>
      <c r="D30" s="27"/>
      <c r="E30" s="32"/>
      <c r="F30" s="35" t="s">
        <v>569</v>
      </c>
      <c r="G30" s="32"/>
      <c r="H30" s="35" t="s">
        <v>569</v>
      </c>
      <c r="I30" s="32"/>
      <c r="J30" s="35" t="s">
        <v>569</v>
      </c>
      <c r="K30" s="32"/>
      <c r="L30" s="35" t="s">
        <v>569</v>
      </c>
      <c r="M30" s="32"/>
      <c r="N30" s="32"/>
      <c r="O30" s="35" t="s">
        <v>569</v>
      </c>
      <c r="P30" s="32"/>
      <c r="Q30" s="35" t="s">
        <v>569</v>
      </c>
      <c r="R30" s="32"/>
      <c r="S30" s="35" t="s">
        <v>569</v>
      </c>
      <c r="T30" s="32"/>
      <c r="U30" s="35" t="s">
        <v>569</v>
      </c>
      <c r="V30" s="39"/>
    </row>
    <row r="31" spans="1:22" s="23" customFormat="1" ht="18" customHeight="1">
      <c r="A31" s="31"/>
      <c r="B31" s="34" t="s">
        <v>570</v>
      </c>
      <c r="C31" s="27">
        <v>24</v>
      </c>
      <c r="D31" s="27"/>
      <c r="E31" s="27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3" s="23" customFormat="1" ht="18" customHeight="1">
      <c r="A32" s="36" t="s">
        <v>571</v>
      </c>
      <c r="C32" s="24"/>
    </row>
  </sheetData>
  <sheetProtection/>
  <mergeCells count="18">
    <mergeCell ref="V4:V6"/>
    <mergeCell ref="R5:S5"/>
    <mergeCell ref="T5:U5"/>
    <mergeCell ref="A4:A6"/>
    <mergeCell ref="B4:B6"/>
    <mergeCell ref="C4:C6"/>
    <mergeCell ref="D5:D6"/>
    <mergeCell ref="M5:M6"/>
    <mergeCell ref="A1:V1"/>
    <mergeCell ref="A3:B3"/>
    <mergeCell ref="D4:L4"/>
    <mergeCell ref="M4:U4"/>
    <mergeCell ref="E5:F5"/>
    <mergeCell ref="G5:H5"/>
    <mergeCell ref="I5:J5"/>
    <mergeCell ref="K5:L5"/>
    <mergeCell ref="N5:O5"/>
    <mergeCell ref="P5:Q5"/>
  </mergeCells>
  <printOptions horizontalCentered="1" verticalCentered="1"/>
  <pageMargins left="0.16" right="0.16" top="0.35" bottom="0.23999999999999996" header="0.31" footer="0.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王学冕</cp:lastModifiedBy>
  <cp:lastPrinted>2018-12-12T10:32:00Z</cp:lastPrinted>
  <dcterms:created xsi:type="dcterms:W3CDTF">2006-02-13T05:15:00Z</dcterms:created>
  <dcterms:modified xsi:type="dcterms:W3CDTF">2021-06-03T03:35:17Z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